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KLS X" sheetId="1" r:id="rId1"/>
    <sheet name="KLS XII" sheetId="2" r:id="rId2"/>
    <sheet name="Sheet2" sheetId="3" r:id="rId3"/>
    <sheet name="Sheet3" sheetId="4" r:id="rId4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5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5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<sst xmlns="http://schemas.openxmlformats.org/spreadsheetml/2006/main" count="191" uniqueCount="161">
  <si>
    <t>KRITERIA KETUNTASAN MINIMAL (KKM)</t>
  </si>
  <si>
    <t>Nama Sekolah</t>
  </si>
  <si>
    <t>Mata Pelajaran</t>
  </si>
  <si>
    <t>Kelas/Program</t>
  </si>
  <si>
    <t>Tahun Pelajaran</t>
  </si>
  <si>
    <t>INDIKATOR</t>
  </si>
  <si>
    <t>KRITERIA KETUNTASAN</t>
  </si>
  <si>
    <t>KOMPLEKSITAS</t>
  </si>
  <si>
    <t>DAYA DUKUNG</t>
  </si>
  <si>
    <t>INTAKE SISWA</t>
  </si>
  <si>
    <t>NILAI KKM</t>
  </si>
  <si>
    <t>KKM ID</t>
  </si>
  <si>
    <t>KKM KD</t>
  </si>
  <si>
    <t>KKM SK</t>
  </si>
  <si>
    <t>KKM MP</t>
  </si>
  <si>
    <t>NO. SK</t>
  </si>
  <si>
    <t>NO. KD</t>
  </si>
  <si>
    <t>Mendeskripsikan konsentrasi suatu larutan (kemolalan, kemolaran dan fraksi mol) serta penggunaannya.</t>
  </si>
  <si>
    <t>Menjelaskan pengertian sifat koligatif larutan</t>
  </si>
  <si>
    <t>Menjelaskan pengaruh zat terlarut yang sukar menguap terhadap tekanan uap pelarut</t>
  </si>
  <si>
    <t>Mengamati penurunan titik beku suatu zat cair akibat penambahan zat terlarut</t>
  </si>
  <si>
    <t>Menentukan besar penurunan titik beku larutan berdasarkan data percobaan</t>
  </si>
  <si>
    <t>Mengamati kenaikan titik didih suatu zat cair akibat penambahan zat terlarut</t>
  </si>
  <si>
    <t>Menentukan besar kenaikan titik didih larutan berdasarkan data percobaan</t>
  </si>
  <si>
    <t>Menentukan ∆Tf dan ∆Tb larutan</t>
  </si>
  <si>
    <t>Menganalisis diagram P-T untuk menafsirkan penurunan tekanan uap, penurunan titik beku dan kenaikan titik didih larutan.</t>
  </si>
  <si>
    <t>Menjelaskan pengertian osmosis dan tekanan osmosis serta terapannya</t>
  </si>
  <si>
    <t>Menghitung besar tekanan osmosis larutan</t>
  </si>
  <si>
    <t xml:space="preserve">Menjelaskan hubungan antara fraksi mol dengan tekanan uap </t>
  </si>
  <si>
    <t>Menjelaskan pengaruh zat terlarut terhadap penurunan titik beku dan kenaikan titik didih larutan</t>
  </si>
  <si>
    <t>1.2.</t>
  </si>
  <si>
    <t>Membedakan antara sifat koligatif larutan elektrolit dan sifat koligatif larutan non elektrolit</t>
  </si>
  <si>
    <t>Mengidentifikasi bilangan oksidasi unsur dalam senyawa</t>
  </si>
  <si>
    <t>Mengidentifikasi reaksi kimia yang tergolong reaksi redoks</t>
  </si>
  <si>
    <t>Mengidentifikasi reduktor dan oksidator dalam suatu persamaan reaksi redoks</t>
  </si>
  <si>
    <t>Menyetarakan reaksi redoks dengan cara Perubahan Bilangan Oksidasi (PBO)</t>
  </si>
  <si>
    <t>Menyetarakan reaksi redoks dengan cara setengah reaksi (ion elektron)</t>
  </si>
  <si>
    <t>Menyimpulkan ciri-ciri reaksi redoks yang berlangsung spontan melalui percobaan</t>
  </si>
  <si>
    <t>Meramalkan kespontanan reaksi redoks berdasarkan posisi logam dalam Deret Volta</t>
  </si>
  <si>
    <t xml:space="preserve">Menggambarkan susunan Sel Volta atau Sel Galvani dan menjelaskan fungsi tiap bagiannya </t>
  </si>
  <si>
    <t>Menuliskan lambang sel dan menuliskan reaksi-reaksi yang terjadi pada Sel Volta</t>
  </si>
  <si>
    <t>Menghitung potensial sel berdasarkan data potensial elektroda standar</t>
  </si>
  <si>
    <t>Menjelaskan prinsip kerja Sel Volta yang banyak digunakan dalam kehidupan</t>
  </si>
  <si>
    <t>Menjelaskan faktor-faktor yang mempengaruhi terjadinya korosi</t>
  </si>
  <si>
    <t>Menjelaskan beberapa cara untuk mencegah terjadinya korosi</t>
  </si>
  <si>
    <t>Menjelaskan susunan sel elektrolisis serta fungsi anoda dan katoda</t>
  </si>
  <si>
    <t>Menuliskan reaksi yang terjadi pada katoda dan anoda pada sel elektrolisis suatu larutan/cairan dengan menggunakan elektroda inert ataupaun elektroda aktif</t>
  </si>
  <si>
    <t>Menerapkan konsep Hukum Faraday dalam perhitungan sel elektrolisis</t>
  </si>
  <si>
    <t>Menuliskan reaksi elektrolisis pada penyepuhan dan pemurnian logam</t>
  </si>
  <si>
    <t>: SMA Negeri 1 Karang Baru</t>
  </si>
  <si>
    <t>: Kimia</t>
  </si>
  <si>
    <t>: XII/Ilmu Alam</t>
  </si>
  <si>
    <t>: 2010/2011</t>
  </si>
  <si>
    <t>Mengidentifikasi keberadaan unsur-unsur yang ada di alam terutama di Indonesia (gas mulia, halogen, alkali, alkali tanah, aluminium, karbon, silikon, belerang, krom, tembaga, seng, besi, oksigen dan nitrogen).</t>
  </si>
  <si>
    <t>Mengidentifikasi produk-produk yang mengandung unsur-unsur tersebut</t>
  </si>
  <si>
    <t>Mengidentifikasi sifat-sifat fisik dan kimia unsur utama dan unsur transisi</t>
  </si>
  <si>
    <t>Mengidentifikasi reaksi nyala senyawa logam alkali dan alkali tanah melalui percobaan</t>
  </si>
  <si>
    <t>Menjelaskan cara menghilangkan kesadahan air melalui percobaan</t>
  </si>
  <si>
    <t>Menjelaskan pembuatan unsur dan senyawanya dilaboratorium dan industri</t>
  </si>
  <si>
    <t>Mendeskripsikan penemuan sinar radioaktif</t>
  </si>
  <si>
    <t>Mengidentifikasi sifat-sifat sinar radioaktif</t>
  </si>
  <si>
    <t>Menentukan pita kestabilan inti</t>
  </si>
  <si>
    <t>Menuliskan persamaan reaksi inti</t>
  </si>
  <si>
    <t>Mendeskripsikan kegunaan unsur-unsur radioaktif</t>
  </si>
  <si>
    <t>Mendeskripsikan bahaya unsur-unsur radioaktif</t>
  </si>
  <si>
    <t>Menjelaskan manfaat dan dampak unsur-unsur dan senyawanya dalam kehidupan sehari-hari dan industri</t>
  </si>
  <si>
    <t>Menjelaskan jenis-jenis senyawa karbon ditinjau dari gugus fungsinya</t>
  </si>
  <si>
    <t>Menuliskan struktur dan nama senyawa karbon berdasarkan gugus fungsinya</t>
  </si>
  <si>
    <t>Menentukan isomer-isomer senyawa karbon</t>
  </si>
  <si>
    <t>Menjelaskan sifat fisik dan sifat kimia senyawa karbon</t>
  </si>
  <si>
    <t>Mendeskripsikan kegunaan senyawa karbon</t>
  </si>
  <si>
    <t>Menuliskan struktur dan nama senyawa benzena dan turunannya</t>
  </si>
  <si>
    <t>Menjelaskan reaksi substitusi atom H pada cincin benzena</t>
  </si>
  <si>
    <t>Menjelaskan pengertian orto, meta dan para</t>
  </si>
  <si>
    <t>Mendeskripaikan sifat fisik dan sifat kimia benzena dan turunannya</t>
  </si>
  <si>
    <t>Menjelaskan kegunaan dan bahaya senyawa benzena dan turunannya dalam kehidupan sehari-hari seperti fenol, anilin, butil hidroksi toluen (BHT), butil hidroksi anisol (BHA), TNT, aspirin, dan zat warna (azo) dan lain-lain</t>
  </si>
  <si>
    <t>Mengidentifikasi polimer alam dan polimer sintetik (karet, karbohidrat, protein, plastik).</t>
  </si>
  <si>
    <t>Menjelaskan sifat fisik dan sifat kimia senyawa polimer</t>
  </si>
  <si>
    <t>Menuliskan reaksi pembentukan polimer (adisi dan kondensasi) dari monomernya</t>
  </si>
  <si>
    <t>Mendeskripsikan kegunaan polimer dan mewaspadai dampaknya terhadap lingkungan</t>
  </si>
  <si>
    <t>Menggolongkan monosakarida menjadi aldosa dan ketosa</t>
  </si>
  <si>
    <t>Menjelaskan reaksi hidrolisis disakarida dan polisakarida dengan bantuan enzim</t>
  </si>
  <si>
    <t>Mengidentifikasi karbohidrat dengan reagen</t>
  </si>
  <si>
    <t>Menuliskan rumus struktur asam amino esensial</t>
  </si>
  <si>
    <t>Menentukan gugus peptida pada protein</t>
  </si>
  <si>
    <t>Menuliskan rumus struktur dan nama lemak dan minyak</t>
  </si>
  <si>
    <t>Menggolongkan lemak berdasarkan kejenuhan ikatannya</t>
  </si>
  <si>
    <t xml:space="preserve">Mengamati dan menguraikan sifat fisik dan sifat kimia lemak dan minyak </t>
  </si>
  <si>
    <t>Mendeskripsikan fungsi dan peran lemak dan minyak dalam kehidupan</t>
  </si>
  <si>
    <t>: X/Umum</t>
  </si>
  <si>
    <t xml:space="preserve">Menentukan isotop, isobar dan  isoton suatu unsur. </t>
  </si>
  <si>
    <t>Menjelaskan Teori Atom Bohr untuk menentukan konfigurasi elektron dan elektron valensi suatu unsur.</t>
  </si>
  <si>
    <t>Membandingkan Teori-teori  atom (Teori Dalton sampai dengan teori Bohr) untuk menunjukkan kelemahan dan kelebihan masing-masing teori atom.</t>
  </si>
  <si>
    <t>Membandingkan perkembangan sistem periodik unsur untuk mengidentifikasi kelebihan dan kekurangannya.</t>
  </si>
  <si>
    <t>Menjelaskan dasar pengelompokan unsur-unsur.</t>
  </si>
  <si>
    <t>Menemukan nomor golongan dan periode unsur-unsur dalam tabel periodik melalui konfigurasi elektron.</t>
  </si>
  <si>
    <t>Menemukan massa atom relatif berdasarkan tabel periodik.</t>
  </si>
  <si>
    <t>Mengklasifikasikan unsur ke dalam logam, non logam dan metaloid.</t>
  </si>
  <si>
    <t>Menganalisis tabel, grafik untuk menentukan keteraturan jari-jari atom, energi ionisasi, afinitas elektron dan keelektronegatifan.</t>
  </si>
  <si>
    <t>Menggambarkan susunan elektron valensi atom gas mulia (duplet dan oktet) dan elektron valensi atom bukan gas mulia melalui konfigurasi elektron dan struktur lewis.</t>
  </si>
  <si>
    <t>Menjelaskan kecenderungan suatu unsur untuk mencapai kestabilannya dengan cara berikatan dengan unsur lain.</t>
  </si>
  <si>
    <t>1.1.</t>
  </si>
  <si>
    <t>2.1.</t>
  </si>
  <si>
    <t>2.2.</t>
  </si>
  <si>
    <t>2.3.</t>
  </si>
  <si>
    <t>3.1.</t>
  </si>
  <si>
    <t>3.2.</t>
  </si>
  <si>
    <t>3.3.</t>
  </si>
  <si>
    <t>3.4.</t>
  </si>
  <si>
    <t>4.1.</t>
  </si>
  <si>
    <t>4.2.</t>
  </si>
  <si>
    <t>4.3.</t>
  </si>
  <si>
    <t>4.4.</t>
  </si>
  <si>
    <t>Menjelaskan proses terbentuknya ikatan ion.</t>
  </si>
  <si>
    <t>Menjelaskan proses terjadinya ikatan kovalen tunggal, rangkap dua dan rangkap tiga.</t>
  </si>
  <si>
    <t>Menjelaskan proses terbentuknya ikatan kovalen koordinasi.</t>
  </si>
  <si>
    <t>Menyelidiki kepolaran beberapa senyawa dan hubungannya dengan keelektronegatifan melalui percobaan.</t>
  </si>
  <si>
    <t>Mendeskripsikan proses pembentukan ikatan logam dan hubungannya dengan sifat fisik logam.</t>
  </si>
  <si>
    <t>Menganalisis jenis ikatan pada berbagai  senyawa serta hubungannya dengan sifat-sifat fisisnya.</t>
  </si>
  <si>
    <t xml:space="preserve">Menuliskan nama senyawa biner </t>
  </si>
  <si>
    <t xml:space="preserve">Menuliskan nama senyawa poliatomik </t>
  </si>
  <si>
    <t>Menuliskan nama senyawa organik sederhana.</t>
  </si>
  <si>
    <t>Menentukan jumlah atom dalam suatu molekul.</t>
  </si>
  <si>
    <t>Menyetarakan reaksi sederhana dengan diberikan nama-nama zat yang terlibat dalam reaksi atau sebaliknya</t>
  </si>
  <si>
    <t>Membuktikan Hukum Lavoisier melalui percobaan</t>
  </si>
  <si>
    <t>Menganalisis data percobaan untuk membuktikan Hukum Proust.</t>
  </si>
  <si>
    <t xml:space="preserve">Menganalisis data percobaan pada senyawa untuk membuktikan berlakunya hukum kelipatan berganda (Hukum Dalton) </t>
  </si>
  <si>
    <t>Menggunakan data percobaan untuk membuktikan hukum perbandingan volum (Hukum Gay Lussac).</t>
  </si>
  <si>
    <t>Menggunakan data percobaan untuk membuktikan hipotesis Avogadro.</t>
  </si>
  <si>
    <t>Mengkonversikan jumlah mol dengan jumlah partikel, massa, dan volum zat.</t>
  </si>
  <si>
    <t xml:space="preserve">Menentukan rumus empiris dan rumus molekul </t>
  </si>
  <si>
    <t>Menentukan kadar zat dalam suatu senyawa.</t>
  </si>
  <si>
    <t>Menentukan pereaksi pembatas dalam suatu reaksi</t>
  </si>
  <si>
    <t>Menentukan banyak zat pereaksi atau hasil reaksi</t>
  </si>
  <si>
    <t xml:space="preserve">Menentukan rumus air  kristal </t>
  </si>
  <si>
    <t>Mengidentifikasi sifat-sifat larutan non elektrolit dan elektrolit  melalui  percobaan</t>
  </si>
  <si>
    <t>Mengelompokkan larutan ke dalam larutan non elektrolit dan elektrolit berdasarkan sifat hantaran listriknya.</t>
  </si>
  <si>
    <t>Menjelaskan penyebab kemampuan larutan elektrolit menghantarkan arus listrik.</t>
  </si>
  <si>
    <t>Menjelaskan bahwa larutan elektrolit dapat berupa senyawa ion dan senyawa kovalen polar.</t>
  </si>
  <si>
    <t>Membedakan konsep oksidasi reduksi ditinjau dari penggabungan dan pelepasan oksigen, pelepasan dan penerimaan elektron, serta peningkatan dan penurunan bilangan oksidasi.</t>
  </si>
  <si>
    <t>Menentukan bilangan oksidasi atom unsur dalam senyawa atau ion.</t>
  </si>
  <si>
    <t>Menentukan oksidator dan reduktor dalam reaksi redoks.</t>
  </si>
  <si>
    <t>Memberikan nama senyawa menurut IUPAC</t>
  </si>
  <si>
    <t>Menerapkan konsep larutan elektrolit dan konsep redoks dalam memecahkan masalah lingkungan (lumpur aktif).</t>
  </si>
  <si>
    <t>Mengidentifikasi unsur C, H, dan O dalam senyawa karbon melalui percobaan.</t>
  </si>
  <si>
    <t>Mendeskripsikan  kekhasan atom karbon dalam senyawa karbon.</t>
  </si>
  <si>
    <t>Membedakan atom C primer, sekunder, tertier dan kuarterner.</t>
  </si>
  <si>
    <t xml:space="preserve">Mengelompokkan  senyawa hidrokarbon berdasarkan kejenuhan ikatan  </t>
  </si>
  <si>
    <t>Memberi nama senyawa alkana, alkena dan alkuna.</t>
  </si>
  <si>
    <t>Menyimpulkan hubungan titik didih senyawa hidrokarbon dengan massa molekul relatif dan strukturnya.</t>
  </si>
  <si>
    <t>Menentukan  isomer struktur (kerangka, posisi, fungsi) dan isomer geometri (cis, trans)</t>
  </si>
  <si>
    <t>Menuliskan reaksi sederhana pada senyawa  alkana, alkena, dan alkuna (reaksi oksidasi, reaksi adisi, reaksi substitusi, dan reaksi eliminasi)</t>
  </si>
  <si>
    <t xml:space="preserve">Mendeskripsikan proses pembentukan minyak bumi dan gas alam.
</t>
  </si>
  <si>
    <t>Menjelaskan komponen-komponen utama penyusun minyak bumi.</t>
  </si>
  <si>
    <t>Menafsirkan bagan penyulingan bertingkat untuk menjelaskan dasar dan teknik pemisahan fraksi-fraksi minyak bumi.</t>
  </si>
  <si>
    <t>Membedakan kualitas bensin berdasarkan bilangan oktannya.</t>
  </si>
  <si>
    <t xml:space="preserve">Menganalisis dampak pembakaran bahan bakar terhadap lingkungan. </t>
  </si>
  <si>
    <t>Mendeskripsikan kegunaan dan  komposisi senyawa hidrokarbon dalam bidang pangan.</t>
  </si>
  <si>
    <t>Mendeskripsikan kegunaan dan komposisi senyawa hidrokarbon dalam bidang sandang dan papan.</t>
  </si>
  <si>
    <t>Mendeskripsikan kegunaan dan komposisi senyawa hidrokarbon dalam bidang seni dan estetika.</t>
  </si>
  <si>
    <t>Menentukan partikel dasar  penyusun atom (proton,  elektron dan netron).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</si>
</sst>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shrinkToFi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 shrinkToFit="1"/>
    </xf>
    <xf numFmtId="2" fontId="0" fillId="0" borderId="10" xfId="0" applyNumberFormat="1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4" fontId="0" fillId="0" borderId="12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2" xfId="0" applyNumberForma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4" fontId="0" fillId="0" borderId="13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3" xfId="0" applyNumberForma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4" fontId="0" fillId="0" borderId="14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4" xfId="0" applyNumberForma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4" xfId="0" applyFont="1" applyBorder="1" applyAlignment="1">
      <alignment wrapText="1"/>
    </xf>
    <xf numFmtId="2" fontId="0" fillId="0" borderId="14" xfId="0" applyNumberFormat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7">
      <selection activeCell="A41" sqref="A41:J41"/>
    </sheetView>
  </sheetViews>
  <sheetFormatPr defaultColWidth="9.140625" defaultRowHeight="12.75"/>
  <cols>
    <col min="1" max="1" width="7.140625" style="0" customWidth="1"/>
    <col min="2" max="2" width="7.57421875" style="0" customWidth="1"/>
    <col min="3" max="3" width="46.8515625" style="0" customWidth="1"/>
    <col min="4" max="4" width="15.421875" style="0" customWidth="1"/>
    <col min="5" max="5" width="14.57421875" style="0" customWidth="1"/>
    <col min="6" max="6" width="14.8515625" style="0" customWidth="1"/>
  </cols>
  <sheetData>
    <row r="1" spans="1:10" ht="12.7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3" spans="1:3" ht="12.75">
      <c r="A3" t="s">
        <v>1</v>
      </c>
      <c r="C3" t="s">
        <v>49</v>
      </c>
    </row>
    <row r="4" spans="1:3" ht="12.75">
      <c r="A4" t="s">
        <v>2</v>
      </c>
      <c r="C4" s="8" t="s">
        <v>50</v>
      </c>
    </row>
    <row r="5" spans="1:3" ht="12.75">
      <c r="A5" t="s">
        <v>3</v>
      </c>
      <c r="C5" t="s">
        <v>89</v>
      </c>
    </row>
    <row r="6" spans="1:3" ht="12.75">
      <c r="A6" t="s">
        <v>4</v>
      </c>
      <c r="C6" t="s">
        <v>52</v>
      </c>
    </row>
    <row r="8" spans="1:10" ht="12.75">
      <c r="A8" s="54" t="s">
        <v>15</v>
      </c>
      <c r="B8" s="54" t="s">
        <v>16</v>
      </c>
      <c r="C8" s="54" t="s">
        <v>5</v>
      </c>
      <c r="D8" s="54" t="s">
        <v>6</v>
      </c>
      <c r="E8" s="54"/>
      <c r="F8" s="54"/>
      <c r="G8" s="54" t="s">
        <v>10</v>
      </c>
      <c r="H8" s="54"/>
      <c r="I8" s="54"/>
      <c r="J8" s="54"/>
    </row>
    <row r="9" spans="1:10" ht="12.75">
      <c r="A9" s="54"/>
      <c r="B9" s="54"/>
      <c r="C9" s="54"/>
      <c r="D9" s="1" t="s">
        <v>7</v>
      </c>
      <c r="E9" s="1" t="s">
        <v>8</v>
      </c>
      <c r="F9" s="1" t="s">
        <v>9</v>
      </c>
      <c r="G9" s="1" t="s">
        <v>11</v>
      </c>
      <c r="H9" s="1" t="s">
        <v>12</v>
      </c>
      <c r="I9" s="1" t="s">
        <v>13</v>
      </c>
      <c r="J9" s="1" t="s">
        <v>14</v>
      </c>
    </row>
    <row r="10" spans="1:10" ht="24.75" customHeight="1">
      <c r="A10" s="1">
        <v>1</v>
      </c>
      <c r="B10" s="43" t="s">
        <v>101</v>
      </c>
      <c r="C10" s="3" t="s">
        <v>160</v>
      </c>
      <c r="D10" s="1">
        <v>3</v>
      </c>
      <c r="E10" s="1">
        <v>2</v>
      </c>
      <c r="F10" s="1">
        <v>2</v>
      </c>
      <c r="G10" s="9">
        <f>SUM(D10:F10)/9*100</f>
        <v>77.77777777777779</v>
      </c>
      <c r="H10" s="10">
        <f>SUM(G9:G19)/10</f>
        <v>68.88888888888889</v>
      </c>
      <c r="I10" s="10">
        <f>SUM(H9:H20)/2</f>
        <v>67.77777777777777</v>
      </c>
      <c r="J10" s="10">
        <f>SUM(I9:I71)/4</f>
        <v>65.39149747474747</v>
      </c>
    </row>
    <row r="11" spans="1:13" ht="24.75" customHeight="1">
      <c r="A11" s="2"/>
      <c r="B11" s="2"/>
      <c r="C11" s="4" t="s">
        <v>90</v>
      </c>
      <c r="D11" s="1">
        <v>2</v>
      </c>
      <c r="E11" s="1">
        <v>2</v>
      </c>
      <c r="F11" s="1">
        <v>2</v>
      </c>
      <c r="G11" s="9">
        <f aca="true" t="shared" si="0" ref="G11:G68">SUM(D11:F11)/9*100</f>
        <v>66.66666666666666</v>
      </c>
      <c r="H11" s="2"/>
      <c r="I11" s="15"/>
      <c r="J11" s="15"/>
      <c r="L11" s="7"/>
      <c r="M11" s="7"/>
    </row>
    <row r="12" spans="1:13" ht="38.25">
      <c r="A12" s="2"/>
      <c r="B12" s="2"/>
      <c r="C12" s="3" t="s">
        <v>91</v>
      </c>
      <c r="D12" s="1">
        <v>2</v>
      </c>
      <c r="E12" s="1">
        <v>2</v>
      </c>
      <c r="F12" s="1">
        <v>2</v>
      </c>
      <c r="G12" s="9">
        <f t="shared" si="0"/>
        <v>66.66666666666666</v>
      </c>
      <c r="H12" s="2"/>
      <c r="I12" s="15"/>
      <c r="J12" s="15"/>
      <c r="L12" s="7"/>
      <c r="M12" s="7"/>
    </row>
    <row r="13" spans="1:13" ht="51">
      <c r="A13" s="2"/>
      <c r="B13" s="2"/>
      <c r="C13" s="3" t="s">
        <v>92</v>
      </c>
      <c r="D13" s="1">
        <v>2</v>
      </c>
      <c r="E13" s="1">
        <v>2</v>
      </c>
      <c r="F13" s="1">
        <v>2</v>
      </c>
      <c r="G13" s="9">
        <f t="shared" si="0"/>
        <v>66.66666666666666</v>
      </c>
      <c r="H13" s="2"/>
      <c r="I13" s="15"/>
      <c r="J13" s="15"/>
      <c r="L13" s="7"/>
      <c r="M13" s="7"/>
    </row>
    <row r="14" spans="1:13" ht="38.25">
      <c r="A14" s="2"/>
      <c r="B14" s="2"/>
      <c r="C14" s="3" t="s">
        <v>93</v>
      </c>
      <c r="D14" s="1">
        <v>2</v>
      </c>
      <c r="E14" s="1">
        <v>2</v>
      </c>
      <c r="F14" s="1">
        <v>2</v>
      </c>
      <c r="G14" s="9">
        <f t="shared" si="0"/>
        <v>66.66666666666666</v>
      </c>
      <c r="H14" s="2"/>
      <c r="I14" s="15"/>
      <c r="J14" s="15"/>
      <c r="L14" s="7"/>
      <c r="M14" s="7"/>
    </row>
    <row r="15" spans="1:10" ht="24.75" customHeight="1">
      <c r="A15" s="2"/>
      <c r="B15" s="2"/>
      <c r="C15" s="4" t="s">
        <v>94</v>
      </c>
      <c r="D15" s="1">
        <v>2</v>
      </c>
      <c r="E15" s="1">
        <v>2</v>
      </c>
      <c r="F15" s="1">
        <v>2</v>
      </c>
      <c r="G15" s="9">
        <f t="shared" si="0"/>
        <v>66.66666666666666</v>
      </c>
      <c r="H15" s="2"/>
      <c r="I15" s="15"/>
      <c r="J15" s="15"/>
    </row>
    <row r="16" spans="1:10" ht="38.25">
      <c r="A16" s="2"/>
      <c r="B16" s="2"/>
      <c r="C16" s="3" t="s">
        <v>95</v>
      </c>
      <c r="D16" s="1">
        <v>3</v>
      </c>
      <c r="E16" s="1">
        <v>2</v>
      </c>
      <c r="F16" s="1">
        <v>2</v>
      </c>
      <c r="G16" s="9">
        <f t="shared" si="0"/>
        <v>77.77777777777779</v>
      </c>
      <c r="H16" s="2"/>
      <c r="I16" s="15"/>
      <c r="J16" s="15"/>
    </row>
    <row r="17" spans="1:10" ht="25.5">
      <c r="A17" s="2"/>
      <c r="B17" s="2"/>
      <c r="C17" s="3" t="s">
        <v>96</v>
      </c>
      <c r="D17" s="1">
        <v>3</v>
      </c>
      <c r="E17" s="1">
        <v>2</v>
      </c>
      <c r="F17" s="1">
        <v>2</v>
      </c>
      <c r="G17" s="9">
        <f t="shared" si="0"/>
        <v>77.77777777777779</v>
      </c>
      <c r="H17" s="2"/>
      <c r="I17" s="15"/>
      <c r="J17" s="15"/>
    </row>
    <row r="18" spans="1:10" ht="25.5">
      <c r="A18" s="2"/>
      <c r="B18" s="2"/>
      <c r="C18" s="3" t="s">
        <v>97</v>
      </c>
      <c r="D18" s="1">
        <v>2</v>
      </c>
      <c r="E18" s="1">
        <v>2</v>
      </c>
      <c r="F18" s="1">
        <v>2</v>
      </c>
      <c r="G18" s="9">
        <f t="shared" si="0"/>
        <v>66.66666666666666</v>
      </c>
      <c r="H18" s="2"/>
      <c r="I18" s="15"/>
      <c r="J18" s="15"/>
    </row>
    <row r="19" spans="1:10" ht="38.25" customHeight="1">
      <c r="A19" s="2"/>
      <c r="B19" s="2"/>
      <c r="C19" s="4" t="s">
        <v>98</v>
      </c>
      <c r="D19" s="1">
        <v>1</v>
      </c>
      <c r="E19" s="1">
        <v>2</v>
      </c>
      <c r="F19" s="1">
        <v>2</v>
      </c>
      <c r="G19" s="9">
        <f t="shared" si="0"/>
        <v>55.55555555555556</v>
      </c>
      <c r="H19" s="5"/>
      <c r="I19" s="17"/>
      <c r="J19" s="17"/>
    </row>
    <row r="20" spans="1:10" ht="51">
      <c r="A20" s="2"/>
      <c r="B20" s="43" t="s">
        <v>30</v>
      </c>
      <c r="C20" s="3" t="s">
        <v>99</v>
      </c>
      <c r="D20" s="1">
        <v>2</v>
      </c>
      <c r="E20" s="1">
        <v>2</v>
      </c>
      <c r="F20" s="1">
        <v>2</v>
      </c>
      <c r="G20" s="9">
        <f t="shared" si="0"/>
        <v>66.66666666666666</v>
      </c>
      <c r="H20" s="10">
        <f>SUM(G20:G27)/8</f>
        <v>66.66666666666664</v>
      </c>
      <c r="I20" s="15"/>
      <c r="J20" s="15"/>
    </row>
    <row r="21" spans="1:10" ht="38.25">
      <c r="A21" s="2"/>
      <c r="B21" s="2"/>
      <c r="C21" s="3" t="s">
        <v>100</v>
      </c>
      <c r="D21" s="1">
        <v>2</v>
      </c>
      <c r="E21" s="1">
        <v>2</v>
      </c>
      <c r="F21" s="1">
        <v>2</v>
      </c>
      <c r="G21" s="9">
        <f t="shared" si="0"/>
        <v>66.66666666666666</v>
      </c>
      <c r="H21" s="2"/>
      <c r="I21" s="15"/>
      <c r="J21" s="15"/>
    </row>
    <row r="22" spans="1:10" ht="22.5" customHeight="1">
      <c r="A22" s="2"/>
      <c r="B22" s="2"/>
      <c r="C22" s="6" t="s">
        <v>113</v>
      </c>
      <c r="D22" s="1">
        <v>2</v>
      </c>
      <c r="E22" s="1">
        <v>2</v>
      </c>
      <c r="F22" s="1">
        <v>2</v>
      </c>
      <c r="G22" s="9">
        <f t="shared" si="0"/>
        <v>66.66666666666666</v>
      </c>
      <c r="H22" s="2"/>
      <c r="I22" s="15"/>
      <c r="J22" s="15"/>
    </row>
    <row r="23" spans="1:10" ht="25.5" customHeight="1">
      <c r="A23" s="2"/>
      <c r="B23" s="1"/>
      <c r="C23" s="6" t="s">
        <v>114</v>
      </c>
      <c r="D23" s="1">
        <v>2</v>
      </c>
      <c r="E23" s="1">
        <v>2</v>
      </c>
      <c r="F23" s="1">
        <v>2</v>
      </c>
      <c r="G23" s="9">
        <f t="shared" si="0"/>
        <v>66.66666666666666</v>
      </c>
      <c r="H23" s="10"/>
      <c r="I23" s="17"/>
      <c r="J23" s="17"/>
    </row>
    <row r="24" spans="1:10" ht="25.5">
      <c r="A24" s="37"/>
      <c r="B24" s="37"/>
      <c r="C24" s="38" t="s">
        <v>115</v>
      </c>
      <c r="D24" s="37">
        <v>2</v>
      </c>
      <c r="E24" s="37">
        <v>2</v>
      </c>
      <c r="F24" s="37">
        <v>2</v>
      </c>
      <c r="G24" s="39">
        <f t="shared" si="0"/>
        <v>66.66666666666666</v>
      </c>
      <c r="H24" s="40"/>
      <c r="I24" s="41"/>
      <c r="J24" s="41"/>
    </row>
    <row r="25" spans="1:10" ht="38.25">
      <c r="A25" s="2"/>
      <c r="B25" s="2"/>
      <c r="C25" s="6" t="s">
        <v>116</v>
      </c>
      <c r="D25" s="1">
        <v>2</v>
      </c>
      <c r="E25" s="1">
        <v>2</v>
      </c>
      <c r="F25" s="1">
        <v>2</v>
      </c>
      <c r="G25" s="9">
        <f t="shared" si="0"/>
        <v>66.66666666666666</v>
      </c>
      <c r="H25" s="5"/>
      <c r="I25" s="17"/>
      <c r="J25" s="17"/>
    </row>
    <row r="26" spans="1:10" ht="38.25">
      <c r="A26" s="2"/>
      <c r="B26" s="2"/>
      <c r="C26" s="6" t="s">
        <v>117</v>
      </c>
      <c r="D26" s="1">
        <v>2</v>
      </c>
      <c r="E26" s="1">
        <v>2</v>
      </c>
      <c r="F26" s="1">
        <v>2</v>
      </c>
      <c r="G26" s="9">
        <f t="shared" si="0"/>
        <v>66.66666666666666</v>
      </c>
      <c r="H26" s="5"/>
      <c r="I26" s="17"/>
      <c r="J26" s="17"/>
    </row>
    <row r="27" spans="1:10" ht="39" thickBot="1">
      <c r="A27" s="18"/>
      <c r="B27" s="18"/>
      <c r="C27" s="27" t="s">
        <v>118</v>
      </c>
      <c r="D27" s="19">
        <v>2</v>
      </c>
      <c r="E27" s="19">
        <v>2</v>
      </c>
      <c r="F27" s="19">
        <v>2</v>
      </c>
      <c r="G27" s="20">
        <f t="shared" si="0"/>
        <v>66.66666666666666</v>
      </c>
      <c r="H27" s="45"/>
      <c r="I27" s="21"/>
      <c r="J27" s="21"/>
    </row>
    <row r="28" spans="1:10" ht="22.5" customHeight="1">
      <c r="A28" s="46">
        <v>2</v>
      </c>
      <c r="B28" s="47" t="s">
        <v>102</v>
      </c>
      <c r="C28" s="23" t="s">
        <v>119</v>
      </c>
      <c r="D28" s="22">
        <v>2</v>
      </c>
      <c r="E28" s="22">
        <v>2</v>
      </c>
      <c r="F28" s="22">
        <v>2</v>
      </c>
      <c r="G28" s="24">
        <f t="shared" si="0"/>
        <v>66.66666666666666</v>
      </c>
      <c r="H28" s="25">
        <f>SUM(G28:G32)/5</f>
        <v>66.66666666666666</v>
      </c>
      <c r="I28" s="25">
        <f>SUM(H28:H33)/2</f>
        <v>62.12121212121211</v>
      </c>
      <c r="J28" s="26"/>
    </row>
    <row r="29" spans="1:10" ht="22.5" customHeight="1">
      <c r="A29" s="2"/>
      <c r="B29" s="2"/>
      <c r="C29" s="6" t="s">
        <v>120</v>
      </c>
      <c r="D29" s="1">
        <v>1</v>
      </c>
      <c r="E29" s="1">
        <v>2</v>
      </c>
      <c r="F29" s="1">
        <v>2</v>
      </c>
      <c r="G29" s="9">
        <f t="shared" si="0"/>
        <v>55.55555555555556</v>
      </c>
      <c r="H29" s="5"/>
      <c r="I29" s="17"/>
      <c r="J29" s="17"/>
    </row>
    <row r="30" spans="1:10" ht="22.5" customHeight="1">
      <c r="A30" s="2"/>
      <c r="B30" s="2"/>
      <c r="C30" s="6" t="s">
        <v>121</v>
      </c>
      <c r="D30" s="1">
        <v>2</v>
      </c>
      <c r="E30" s="1">
        <v>2</v>
      </c>
      <c r="F30" s="1">
        <v>2</v>
      </c>
      <c r="G30" s="9">
        <f t="shared" si="0"/>
        <v>66.66666666666666</v>
      </c>
      <c r="H30" s="5"/>
      <c r="I30" s="17"/>
      <c r="J30" s="17"/>
    </row>
    <row r="31" spans="1:10" ht="22.5" customHeight="1">
      <c r="A31" s="2"/>
      <c r="B31" s="2"/>
      <c r="C31" s="6" t="s">
        <v>122</v>
      </c>
      <c r="D31" s="1">
        <v>2</v>
      </c>
      <c r="E31" s="1">
        <v>3</v>
      </c>
      <c r="F31" s="1">
        <v>2</v>
      </c>
      <c r="G31" s="9">
        <f t="shared" si="0"/>
        <v>77.77777777777779</v>
      </c>
      <c r="H31" s="5"/>
      <c r="I31" s="17"/>
      <c r="J31" s="17"/>
    </row>
    <row r="32" spans="1:10" ht="25.5" customHeight="1">
      <c r="A32" s="2"/>
      <c r="B32" s="2"/>
      <c r="C32" s="6" t="s">
        <v>123</v>
      </c>
      <c r="D32" s="1">
        <v>1</v>
      </c>
      <c r="E32" s="1">
        <v>3</v>
      </c>
      <c r="F32" s="1">
        <v>2</v>
      </c>
      <c r="G32" s="9">
        <f t="shared" si="0"/>
        <v>66.66666666666666</v>
      </c>
      <c r="H32" s="5"/>
      <c r="I32" s="17"/>
      <c r="J32" s="17"/>
    </row>
    <row r="33" spans="1:10" ht="22.5" customHeight="1">
      <c r="A33" s="13"/>
      <c r="B33" s="44" t="s">
        <v>103</v>
      </c>
      <c r="C33" s="6" t="s">
        <v>124</v>
      </c>
      <c r="D33" s="1">
        <v>2</v>
      </c>
      <c r="E33" s="1">
        <v>2</v>
      </c>
      <c r="F33" s="1">
        <v>2</v>
      </c>
      <c r="G33" s="9">
        <f t="shared" si="0"/>
        <v>66.66666666666666</v>
      </c>
      <c r="H33" s="10">
        <f>SUM(G33:G43)/11</f>
        <v>57.57575757575757</v>
      </c>
      <c r="I33" s="17"/>
      <c r="J33" s="17"/>
    </row>
    <row r="34" spans="1:10" ht="25.5">
      <c r="A34" s="2"/>
      <c r="B34" s="2"/>
      <c r="C34" s="6" t="s">
        <v>125</v>
      </c>
      <c r="D34" s="1">
        <v>1</v>
      </c>
      <c r="E34" s="1">
        <v>2</v>
      </c>
      <c r="F34" s="1">
        <v>2</v>
      </c>
      <c r="G34" s="9">
        <f t="shared" si="0"/>
        <v>55.55555555555556</v>
      </c>
      <c r="H34" s="5"/>
      <c r="I34" s="17"/>
      <c r="J34" s="17"/>
    </row>
    <row r="35" spans="1:10" ht="38.25">
      <c r="A35" s="2"/>
      <c r="B35" s="2"/>
      <c r="C35" s="6" t="s">
        <v>126</v>
      </c>
      <c r="D35" s="1">
        <v>1</v>
      </c>
      <c r="E35" s="1">
        <v>2</v>
      </c>
      <c r="F35" s="1">
        <v>2</v>
      </c>
      <c r="G35" s="9">
        <f t="shared" si="0"/>
        <v>55.55555555555556</v>
      </c>
      <c r="H35" s="5"/>
      <c r="I35" s="17"/>
      <c r="J35" s="17"/>
    </row>
    <row r="36" spans="1:10" ht="38.25">
      <c r="A36" s="2"/>
      <c r="B36" s="2"/>
      <c r="C36" s="6" t="s">
        <v>127</v>
      </c>
      <c r="D36" s="1">
        <v>1</v>
      </c>
      <c r="E36" s="1">
        <v>2</v>
      </c>
      <c r="F36" s="1">
        <v>2</v>
      </c>
      <c r="G36" s="9">
        <f t="shared" si="0"/>
        <v>55.55555555555556</v>
      </c>
      <c r="H36" s="5"/>
      <c r="I36" s="17"/>
      <c r="J36" s="17"/>
    </row>
    <row r="37" spans="1:10" ht="25.5">
      <c r="A37" s="2"/>
      <c r="B37" s="1"/>
      <c r="C37" s="6" t="s">
        <v>128</v>
      </c>
      <c r="D37" s="1">
        <v>1</v>
      </c>
      <c r="E37" s="1">
        <v>2</v>
      </c>
      <c r="F37" s="1">
        <v>2</v>
      </c>
      <c r="G37" s="9">
        <f t="shared" si="0"/>
        <v>55.55555555555556</v>
      </c>
      <c r="H37" s="10"/>
      <c r="I37" s="17"/>
      <c r="J37" s="17"/>
    </row>
    <row r="38" spans="1:10" ht="25.5" customHeight="1">
      <c r="A38" s="2"/>
      <c r="B38" s="2"/>
      <c r="C38" s="6" t="s">
        <v>129</v>
      </c>
      <c r="D38" s="1">
        <v>1</v>
      </c>
      <c r="E38" s="1">
        <v>3</v>
      </c>
      <c r="F38" s="1">
        <v>2</v>
      </c>
      <c r="G38" s="9">
        <f t="shared" si="0"/>
        <v>66.66666666666666</v>
      </c>
      <c r="H38" s="1"/>
      <c r="I38" s="17"/>
      <c r="J38" s="17"/>
    </row>
    <row r="39" spans="1:10" ht="22.5" customHeight="1">
      <c r="A39" s="2"/>
      <c r="B39" s="1"/>
      <c r="C39" s="6" t="s">
        <v>130</v>
      </c>
      <c r="D39" s="1">
        <v>1</v>
      </c>
      <c r="E39" s="1">
        <v>2</v>
      </c>
      <c r="F39" s="1">
        <v>2</v>
      </c>
      <c r="G39" s="9">
        <f t="shared" si="0"/>
        <v>55.55555555555556</v>
      </c>
      <c r="H39" s="10"/>
      <c r="I39" s="17"/>
      <c r="J39" s="17"/>
    </row>
    <row r="40" spans="1:10" ht="22.5" customHeight="1">
      <c r="A40" s="2"/>
      <c r="B40" s="2"/>
      <c r="C40" s="6" t="s">
        <v>131</v>
      </c>
      <c r="D40" s="1">
        <v>1</v>
      </c>
      <c r="E40" s="1">
        <v>2</v>
      </c>
      <c r="F40" s="1">
        <v>2</v>
      </c>
      <c r="G40" s="9">
        <f t="shared" si="0"/>
        <v>55.55555555555556</v>
      </c>
      <c r="H40" s="10"/>
      <c r="I40" s="17"/>
      <c r="J40" s="17"/>
    </row>
    <row r="41" spans="1:10" ht="22.5" customHeight="1">
      <c r="A41" s="1"/>
      <c r="B41" s="1"/>
      <c r="C41" s="6" t="s">
        <v>132</v>
      </c>
      <c r="D41" s="1">
        <v>1</v>
      </c>
      <c r="E41" s="1">
        <v>2</v>
      </c>
      <c r="F41" s="1">
        <v>2</v>
      </c>
      <c r="G41" s="9">
        <f t="shared" si="0"/>
        <v>55.55555555555556</v>
      </c>
      <c r="H41" s="10"/>
      <c r="I41" s="17"/>
      <c r="J41" s="17"/>
    </row>
    <row r="42" spans="1:10" ht="22.5" customHeight="1">
      <c r="A42" s="2"/>
      <c r="B42" s="2"/>
      <c r="C42" s="6" t="s">
        <v>133</v>
      </c>
      <c r="D42" s="1">
        <v>1</v>
      </c>
      <c r="E42" s="1">
        <v>3</v>
      </c>
      <c r="F42" s="1">
        <v>2</v>
      </c>
      <c r="G42" s="9">
        <f t="shared" si="0"/>
        <v>66.66666666666666</v>
      </c>
      <c r="H42" s="5"/>
      <c r="I42" s="17"/>
      <c r="J42" s="17"/>
    </row>
    <row r="43" spans="1:10" ht="22.5" customHeight="1" thickBot="1">
      <c r="A43" s="30"/>
      <c r="B43" s="31"/>
      <c r="C43" s="36" t="s">
        <v>134</v>
      </c>
      <c r="D43" s="31">
        <v>1</v>
      </c>
      <c r="E43" s="31">
        <v>2</v>
      </c>
      <c r="F43" s="31">
        <v>1</v>
      </c>
      <c r="G43" s="33">
        <f t="shared" si="0"/>
        <v>44.44444444444444</v>
      </c>
      <c r="H43" s="34"/>
      <c r="I43" s="35"/>
      <c r="J43" s="35"/>
    </row>
    <row r="44" spans="1:10" ht="25.5">
      <c r="A44" s="48">
        <v>3</v>
      </c>
      <c r="B44" s="49" t="s">
        <v>105</v>
      </c>
      <c r="C44" s="38" t="s">
        <v>135</v>
      </c>
      <c r="D44" s="37">
        <v>3</v>
      </c>
      <c r="E44" s="37">
        <v>2</v>
      </c>
      <c r="F44" s="37">
        <v>2</v>
      </c>
      <c r="G44" s="39">
        <f t="shared" si="0"/>
        <v>77.77777777777779</v>
      </c>
      <c r="H44" s="40">
        <f>SUM(G44:G47)/4</f>
        <v>72.22222222222223</v>
      </c>
      <c r="I44" s="40">
        <f>SUM(H44:H48)/2</f>
        <v>66.11144444444444</v>
      </c>
      <c r="J44" s="41"/>
    </row>
    <row r="45" spans="1:10" ht="25.5" customHeight="1">
      <c r="A45" s="2"/>
      <c r="B45" s="2"/>
      <c r="C45" s="6" t="s">
        <v>136</v>
      </c>
      <c r="D45" s="1">
        <v>3</v>
      </c>
      <c r="E45" s="1">
        <v>2</v>
      </c>
      <c r="F45" s="1">
        <v>2</v>
      </c>
      <c r="G45" s="9">
        <f t="shared" si="0"/>
        <v>77.77777777777779</v>
      </c>
      <c r="H45" s="5"/>
      <c r="I45" s="17"/>
      <c r="J45" s="17"/>
    </row>
    <row r="46" spans="1:10" ht="25.5">
      <c r="A46" s="2"/>
      <c r="B46" s="1"/>
      <c r="C46" s="6" t="s">
        <v>137</v>
      </c>
      <c r="D46" s="1">
        <v>2</v>
      </c>
      <c r="E46" s="1">
        <v>2</v>
      </c>
      <c r="F46" s="1">
        <v>2</v>
      </c>
      <c r="G46" s="9">
        <f t="shared" si="0"/>
        <v>66.66666666666666</v>
      </c>
      <c r="H46" s="10"/>
      <c r="I46" s="17"/>
      <c r="J46" s="17"/>
    </row>
    <row r="47" spans="1:10" ht="38.25">
      <c r="A47" s="18"/>
      <c r="B47" s="18"/>
      <c r="C47" s="27" t="s">
        <v>138</v>
      </c>
      <c r="D47" s="19">
        <v>2</v>
      </c>
      <c r="E47" s="19">
        <v>2</v>
      </c>
      <c r="F47" s="19">
        <v>2</v>
      </c>
      <c r="G47" s="20">
        <f t="shared" si="0"/>
        <v>66.66666666666666</v>
      </c>
      <c r="H47" s="19"/>
      <c r="I47" s="21"/>
      <c r="J47" s="21"/>
    </row>
    <row r="48" spans="1:10" ht="52.5" customHeight="1">
      <c r="A48" s="13"/>
      <c r="B48" s="43" t="s">
        <v>106</v>
      </c>
      <c r="C48" s="6" t="s">
        <v>139</v>
      </c>
      <c r="D48" s="1">
        <v>1</v>
      </c>
      <c r="E48" s="1">
        <v>2</v>
      </c>
      <c r="F48" s="1">
        <v>2</v>
      </c>
      <c r="G48" s="9">
        <f t="shared" si="0"/>
        <v>55.55555555555556</v>
      </c>
      <c r="H48" s="9">
        <f>SUM(G48:G52)/5</f>
        <v>60.00066666666667</v>
      </c>
      <c r="I48" s="17"/>
      <c r="J48" s="17"/>
    </row>
    <row r="49" spans="1:10" ht="25.5" customHeight="1">
      <c r="A49" s="2"/>
      <c r="B49" s="2"/>
      <c r="C49" s="6" t="s">
        <v>140</v>
      </c>
      <c r="D49" s="1">
        <v>1</v>
      </c>
      <c r="E49" s="1">
        <v>3</v>
      </c>
      <c r="F49" s="1">
        <v>1</v>
      </c>
      <c r="G49" s="9">
        <f t="shared" si="0"/>
        <v>55.55555555555556</v>
      </c>
      <c r="H49" s="1"/>
      <c r="I49" s="17"/>
      <c r="J49" s="17"/>
    </row>
    <row r="50" spans="1:10" ht="25.5" customHeight="1">
      <c r="A50" s="2"/>
      <c r="B50" s="2"/>
      <c r="C50" s="6" t="s">
        <v>141</v>
      </c>
      <c r="D50" s="1">
        <v>2</v>
      </c>
      <c r="E50" s="1">
        <v>3</v>
      </c>
      <c r="F50" s="1">
        <v>1</v>
      </c>
      <c r="G50" s="9">
        <f t="shared" si="0"/>
        <v>66.66666666666666</v>
      </c>
      <c r="H50" s="1"/>
      <c r="I50" s="17"/>
      <c r="J50" s="17"/>
    </row>
    <row r="51" spans="1:10" ht="22.5" customHeight="1">
      <c r="A51" s="2"/>
      <c r="B51" s="2"/>
      <c r="C51" s="6" t="s">
        <v>142</v>
      </c>
      <c r="D51" s="1">
        <v>1</v>
      </c>
      <c r="E51" s="1">
        <v>3</v>
      </c>
      <c r="F51" s="1">
        <v>1</v>
      </c>
      <c r="G51" s="9">
        <f t="shared" si="0"/>
        <v>55.55555555555556</v>
      </c>
      <c r="H51" s="1"/>
      <c r="I51" s="17"/>
      <c r="J51" s="17"/>
    </row>
    <row r="52" spans="1:10" ht="38.25" customHeight="1" thickBot="1">
      <c r="A52" s="18"/>
      <c r="B52" s="18"/>
      <c r="C52" s="27" t="s">
        <v>143</v>
      </c>
      <c r="D52" s="19">
        <v>2</v>
      </c>
      <c r="E52" s="19">
        <v>2</v>
      </c>
      <c r="F52" s="19">
        <v>2</v>
      </c>
      <c r="G52" s="20">
        <v>66.67</v>
      </c>
      <c r="H52" s="19"/>
      <c r="I52" s="21"/>
      <c r="J52" s="21"/>
    </row>
    <row r="53" spans="1:10" ht="25.5" customHeight="1">
      <c r="A53" s="46">
        <v>4</v>
      </c>
      <c r="B53" s="47" t="s">
        <v>109</v>
      </c>
      <c r="C53" s="23" t="s">
        <v>144</v>
      </c>
      <c r="D53" s="22">
        <v>2</v>
      </c>
      <c r="E53" s="22">
        <v>2</v>
      </c>
      <c r="F53" s="22">
        <v>2</v>
      </c>
      <c r="G53" s="24">
        <f t="shared" si="0"/>
        <v>66.66666666666666</v>
      </c>
      <c r="H53" s="25">
        <f>SUM(G53:G55)/3</f>
        <v>66.66666666666666</v>
      </c>
      <c r="I53" s="25">
        <f>SUM(H53:H66)/4</f>
        <v>65.55555555555554</v>
      </c>
      <c r="J53" s="26"/>
    </row>
    <row r="54" spans="1:10" ht="25.5">
      <c r="A54" s="37"/>
      <c r="B54" s="37"/>
      <c r="C54" s="50" t="s">
        <v>145</v>
      </c>
      <c r="D54" s="37">
        <v>2</v>
      </c>
      <c r="E54" s="37">
        <v>2</v>
      </c>
      <c r="F54" s="37">
        <v>2</v>
      </c>
      <c r="G54" s="39">
        <f t="shared" si="0"/>
        <v>66.66666666666666</v>
      </c>
      <c r="H54" s="40"/>
      <c r="I54" s="40"/>
      <c r="J54" s="51"/>
    </row>
    <row r="55" spans="1:10" ht="25.5">
      <c r="A55" s="2"/>
      <c r="B55" s="2"/>
      <c r="C55" s="12" t="s">
        <v>146</v>
      </c>
      <c r="D55" s="1">
        <v>2</v>
      </c>
      <c r="E55" s="1">
        <v>2</v>
      </c>
      <c r="F55" s="1">
        <v>2</v>
      </c>
      <c r="G55" s="9">
        <f t="shared" si="0"/>
        <v>66.66666666666666</v>
      </c>
      <c r="H55" s="11"/>
      <c r="I55" s="15"/>
      <c r="J55" s="15"/>
    </row>
    <row r="56" spans="1:10" ht="25.5" customHeight="1">
      <c r="A56" s="2"/>
      <c r="B56" s="44" t="s">
        <v>110</v>
      </c>
      <c r="C56" s="6" t="s">
        <v>147</v>
      </c>
      <c r="D56" s="1">
        <v>2</v>
      </c>
      <c r="E56" s="13">
        <v>2</v>
      </c>
      <c r="F56" s="1">
        <v>2</v>
      </c>
      <c r="G56" s="9">
        <f t="shared" si="0"/>
        <v>66.66666666666666</v>
      </c>
      <c r="H56" s="10">
        <f>SUM(G56:G60)/5</f>
        <v>62.222222222222214</v>
      </c>
      <c r="I56" s="15"/>
      <c r="J56" s="15"/>
    </row>
    <row r="57" spans="1:10" ht="22.5" customHeight="1">
      <c r="A57" s="2"/>
      <c r="B57" s="2"/>
      <c r="C57" s="6" t="s">
        <v>148</v>
      </c>
      <c r="D57" s="1">
        <v>1</v>
      </c>
      <c r="E57" s="13">
        <v>2</v>
      </c>
      <c r="F57" s="1">
        <v>2</v>
      </c>
      <c r="G57" s="9">
        <f t="shared" si="0"/>
        <v>55.55555555555556</v>
      </c>
      <c r="H57" s="11"/>
      <c r="I57" s="15"/>
      <c r="J57" s="15"/>
    </row>
    <row r="58" spans="1:10" ht="38.25" customHeight="1">
      <c r="A58" s="2"/>
      <c r="B58" s="2"/>
      <c r="C58" s="6" t="s">
        <v>149</v>
      </c>
      <c r="D58" s="1">
        <v>1</v>
      </c>
      <c r="E58" s="1">
        <v>2</v>
      </c>
      <c r="F58" s="1">
        <v>2</v>
      </c>
      <c r="G58" s="9">
        <f t="shared" si="0"/>
        <v>55.55555555555556</v>
      </c>
      <c r="H58" s="11"/>
      <c r="I58" s="15"/>
      <c r="J58" s="15"/>
    </row>
    <row r="59" spans="1:10" ht="25.5">
      <c r="A59" s="2"/>
      <c r="B59" s="1"/>
      <c r="C59" s="12" t="s">
        <v>150</v>
      </c>
      <c r="D59" s="13">
        <v>1</v>
      </c>
      <c r="E59" s="13">
        <v>3</v>
      </c>
      <c r="F59" s="13">
        <v>2</v>
      </c>
      <c r="G59" s="9">
        <f t="shared" si="0"/>
        <v>66.66666666666666</v>
      </c>
      <c r="H59" s="14"/>
      <c r="I59" s="15"/>
      <c r="J59" s="15"/>
    </row>
    <row r="60" spans="1:10" ht="38.25">
      <c r="A60" s="2"/>
      <c r="B60" s="2"/>
      <c r="C60" s="12" t="s">
        <v>151</v>
      </c>
      <c r="D60" s="13">
        <v>1</v>
      </c>
      <c r="E60" s="13">
        <v>3</v>
      </c>
      <c r="F60" s="13">
        <v>2</v>
      </c>
      <c r="G60" s="9">
        <f t="shared" si="0"/>
        <v>66.66666666666666</v>
      </c>
      <c r="H60" s="11"/>
      <c r="I60" s="15"/>
      <c r="J60" s="15"/>
    </row>
    <row r="61" spans="1:10" ht="25.5" customHeight="1">
      <c r="A61" s="2"/>
      <c r="B61" s="44" t="s">
        <v>111</v>
      </c>
      <c r="C61" s="6" t="s">
        <v>152</v>
      </c>
      <c r="D61" s="13">
        <v>2</v>
      </c>
      <c r="E61" s="13">
        <v>2</v>
      </c>
      <c r="F61" s="13">
        <v>2</v>
      </c>
      <c r="G61" s="9">
        <f t="shared" si="0"/>
        <v>66.66666666666666</v>
      </c>
      <c r="H61" s="10">
        <f>SUM(G61:G65)/5</f>
        <v>66.66666666666666</v>
      </c>
      <c r="I61" s="15"/>
      <c r="J61" s="15"/>
    </row>
    <row r="62" spans="1:10" ht="25.5">
      <c r="A62" s="2"/>
      <c r="B62" s="2"/>
      <c r="C62" s="12" t="s">
        <v>153</v>
      </c>
      <c r="D62" s="13">
        <v>2</v>
      </c>
      <c r="E62" s="13">
        <v>2</v>
      </c>
      <c r="F62" s="13">
        <v>2</v>
      </c>
      <c r="G62" s="9">
        <f t="shared" si="0"/>
        <v>66.66666666666666</v>
      </c>
      <c r="H62" s="11"/>
      <c r="I62" s="15"/>
      <c r="J62" s="15"/>
    </row>
    <row r="63" spans="1:10" ht="38.25">
      <c r="A63" s="2"/>
      <c r="B63" s="2"/>
      <c r="C63" s="12" t="s">
        <v>154</v>
      </c>
      <c r="D63" s="13">
        <v>2</v>
      </c>
      <c r="E63" s="13">
        <v>2</v>
      </c>
      <c r="F63" s="13">
        <v>2</v>
      </c>
      <c r="G63" s="9">
        <f t="shared" si="0"/>
        <v>66.66666666666666</v>
      </c>
      <c r="H63" s="11"/>
      <c r="I63" s="15"/>
      <c r="J63" s="15"/>
    </row>
    <row r="64" spans="1:10" ht="25.5">
      <c r="A64" s="2"/>
      <c r="B64" s="1"/>
      <c r="C64" s="6" t="s">
        <v>155</v>
      </c>
      <c r="D64" s="13">
        <v>2</v>
      </c>
      <c r="E64" s="13">
        <v>2</v>
      </c>
      <c r="F64" s="13">
        <v>2</v>
      </c>
      <c r="G64" s="16">
        <f t="shared" si="0"/>
        <v>66.66666666666666</v>
      </c>
      <c r="H64" s="16"/>
      <c r="I64" s="15"/>
      <c r="J64" s="15"/>
    </row>
    <row r="65" spans="1:10" ht="25.5">
      <c r="A65" s="2"/>
      <c r="B65" s="2"/>
      <c r="C65" s="6" t="s">
        <v>156</v>
      </c>
      <c r="D65" s="13">
        <v>2</v>
      </c>
      <c r="E65" s="13">
        <v>2</v>
      </c>
      <c r="F65" s="13">
        <v>2</v>
      </c>
      <c r="G65" s="16">
        <f t="shared" si="0"/>
        <v>66.66666666666666</v>
      </c>
      <c r="H65" s="16"/>
      <c r="I65" s="15"/>
      <c r="J65" s="15"/>
    </row>
    <row r="66" spans="1:10" ht="25.5">
      <c r="A66" s="2"/>
      <c r="B66" s="44" t="s">
        <v>112</v>
      </c>
      <c r="C66" s="6" t="s">
        <v>157</v>
      </c>
      <c r="D66" s="13">
        <v>2</v>
      </c>
      <c r="E66" s="13">
        <v>2</v>
      </c>
      <c r="F66" s="13">
        <v>2</v>
      </c>
      <c r="G66" s="16">
        <f t="shared" si="0"/>
        <v>66.66666666666666</v>
      </c>
      <c r="H66" s="16">
        <f>SUM(G66:G68)/3</f>
        <v>66.66666666666666</v>
      </c>
      <c r="I66" s="15"/>
      <c r="J66" s="15"/>
    </row>
    <row r="67" spans="1:10" ht="25.5">
      <c r="A67" s="2"/>
      <c r="B67" s="2"/>
      <c r="C67" s="6" t="s">
        <v>158</v>
      </c>
      <c r="D67" s="13">
        <v>2</v>
      </c>
      <c r="E67" s="13">
        <v>2</v>
      </c>
      <c r="F67" s="13">
        <v>2</v>
      </c>
      <c r="G67" s="16">
        <f t="shared" si="0"/>
        <v>66.66666666666666</v>
      </c>
      <c r="H67" s="16"/>
      <c r="I67" s="15"/>
      <c r="J67" s="15"/>
    </row>
    <row r="68" spans="1:10" ht="25.5">
      <c r="A68" s="2"/>
      <c r="B68" s="2"/>
      <c r="C68" s="6" t="s">
        <v>159</v>
      </c>
      <c r="D68" s="13">
        <v>2</v>
      </c>
      <c r="E68" s="13">
        <v>2</v>
      </c>
      <c r="F68" s="13">
        <v>2</v>
      </c>
      <c r="G68" s="16">
        <f t="shared" si="0"/>
        <v>66.66666666666666</v>
      </c>
      <c r="H68" s="16"/>
      <c r="I68" s="15"/>
      <c r="J68" s="15"/>
    </row>
    <row r="70" ht="25.5" customHeight="1"/>
    <row r="71" ht="25.5" customHeight="1"/>
    <row r="72" ht="25.5" customHeight="1"/>
  </sheetData>
  <sheetProtection/>
  <mergeCells count="6">
    <mergeCell ref="A1:J1"/>
    <mergeCell ref="D8:F8"/>
    <mergeCell ref="G8:J8"/>
    <mergeCell ref="A8:A9"/>
    <mergeCell ref="B8:B9"/>
    <mergeCell ref="C8:C9"/>
  </mergeCells>
  <printOptions horizontalCentered="1"/>
  <pageMargins left="0.7" right="0.7" top="1" bottom="0.7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7.140625" style="0" customWidth="1"/>
    <col min="2" max="2" width="7.57421875" style="0" customWidth="1"/>
    <col min="3" max="3" width="46.8515625" style="0" customWidth="1"/>
    <col min="4" max="4" width="15.421875" style="0" customWidth="1"/>
    <col min="5" max="5" width="14.57421875" style="0" customWidth="1"/>
    <col min="6" max="6" width="14.8515625" style="0" customWidth="1"/>
  </cols>
  <sheetData>
    <row r="1" spans="1:10" ht="12.7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3" spans="1:3" ht="12.75">
      <c r="A3" t="s">
        <v>1</v>
      </c>
      <c r="C3" t="s">
        <v>49</v>
      </c>
    </row>
    <row r="4" spans="1:3" ht="12.75">
      <c r="A4" t="s">
        <v>2</v>
      </c>
      <c r="C4" s="8" t="s">
        <v>50</v>
      </c>
    </row>
    <row r="5" spans="1:3" ht="12.75">
      <c r="A5" t="s">
        <v>3</v>
      </c>
      <c r="C5" t="s">
        <v>51</v>
      </c>
    </row>
    <row r="6" spans="1:3" ht="12.75">
      <c r="A6" t="s">
        <v>4</v>
      </c>
      <c r="C6" t="s">
        <v>52</v>
      </c>
    </row>
    <row r="8" spans="1:10" ht="12.75">
      <c r="A8" s="54" t="s">
        <v>15</v>
      </c>
      <c r="B8" s="54" t="s">
        <v>16</v>
      </c>
      <c r="C8" s="54" t="s">
        <v>5</v>
      </c>
      <c r="D8" s="54" t="s">
        <v>6</v>
      </c>
      <c r="E8" s="54"/>
      <c r="F8" s="54"/>
      <c r="G8" s="54" t="s">
        <v>10</v>
      </c>
      <c r="H8" s="54"/>
      <c r="I8" s="54"/>
      <c r="J8" s="54"/>
    </row>
    <row r="9" spans="1:10" ht="12.75">
      <c r="A9" s="54"/>
      <c r="B9" s="54"/>
      <c r="C9" s="54"/>
      <c r="D9" s="1" t="s">
        <v>7</v>
      </c>
      <c r="E9" s="1" t="s">
        <v>8</v>
      </c>
      <c r="F9" s="1" t="s">
        <v>9</v>
      </c>
      <c r="G9" s="1" t="s">
        <v>11</v>
      </c>
      <c r="H9" s="1" t="s">
        <v>12</v>
      </c>
      <c r="I9" s="1" t="s">
        <v>13</v>
      </c>
      <c r="J9" s="1" t="s">
        <v>14</v>
      </c>
    </row>
    <row r="10" spans="1:10" ht="25.5" customHeight="1">
      <c r="A10" s="1">
        <v>1</v>
      </c>
      <c r="B10" s="43" t="s">
        <v>101</v>
      </c>
      <c r="C10" s="3" t="s">
        <v>17</v>
      </c>
      <c r="D10" s="1">
        <v>2</v>
      </c>
      <c r="E10" s="1">
        <v>2</v>
      </c>
      <c r="F10" s="1">
        <v>2</v>
      </c>
      <c r="G10" s="9">
        <f>SUM(D10:F10)/9*100</f>
        <v>66.66666666666666</v>
      </c>
      <c r="H10" s="10">
        <f>SUM(G10:G22)/13</f>
        <v>64.95726495726494</v>
      </c>
      <c r="I10" s="10">
        <f>SUM(H10:H23)/2</f>
        <v>65.81196581196579</v>
      </c>
      <c r="J10" s="10">
        <f>SUM(I10:I74)/4</f>
        <v>64.90503323836657</v>
      </c>
    </row>
    <row r="11" spans="1:13" ht="24.75" customHeight="1">
      <c r="A11" s="2"/>
      <c r="B11" s="2"/>
      <c r="C11" s="4" t="s">
        <v>18</v>
      </c>
      <c r="D11" s="1">
        <v>2</v>
      </c>
      <c r="E11" s="1">
        <v>2</v>
      </c>
      <c r="F11" s="1">
        <v>2</v>
      </c>
      <c r="G11" s="9">
        <f aca="true" t="shared" si="0" ref="G11:G76">SUM(D11:F11)/9*100</f>
        <v>66.66666666666666</v>
      </c>
      <c r="H11" s="2"/>
      <c r="I11" s="15"/>
      <c r="J11" s="15"/>
      <c r="L11" s="7"/>
      <c r="M11" s="7"/>
    </row>
    <row r="12" spans="1:13" ht="25.5">
      <c r="A12" s="2"/>
      <c r="B12" s="2"/>
      <c r="C12" s="3" t="s">
        <v>19</v>
      </c>
      <c r="D12" s="1">
        <v>2</v>
      </c>
      <c r="E12" s="1">
        <v>2</v>
      </c>
      <c r="F12" s="1">
        <v>2</v>
      </c>
      <c r="G12" s="9">
        <f t="shared" si="0"/>
        <v>66.66666666666666</v>
      </c>
      <c r="H12" s="2"/>
      <c r="I12" s="15"/>
      <c r="J12" s="15"/>
      <c r="L12" s="7"/>
      <c r="M12" s="7"/>
    </row>
    <row r="13" spans="1:13" ht="25.5">
      <c r="A13" s="2"/>
      <c r="B13" s="2"/>
      <c r="C13" s="3" t="s">
        <v>28</v>
      </c>
      <c r="D13" s="1">
        <v>2</v>
      </c>
      <c r="E13" s="1">
        <v>2</v>
      </c>
      <c r="F13" s="1">
        <v>2</v>
      </c>
      <c r="G13" s="9">
        <f t="shared" si="0"/>
        <v>66.66666666666666</v>
      </c>
      <c r="H13" s="2"/>
      <c r="I13" s="15"/>
      <c r="J13" s="15"/>
      <c r="L13" s="7"/>
      <c r="M13" s="7"/>
    </row>
    <row r="14" spans="1:13" ht="25.5">
      <c r="A14" s="2"/>
      <c r="B14" s="2"/>
      <c r="C14" s="3" t="s">
        <v>20</v>
      </c>
      <c r="D14" s="1">
        <v>3</v>
      </c>
      <c r="E14" s="1">
        <v>2</v>
      </c>
      <c r="F14" s="1">
        <v>2</v>
      </c>
      <c r="G14" s="9">
        <f t="shared" si="0"/>
        <v>77.77777777777779</v>
      </c>
      <c r="H14" s="2"/>
      <c r="I14" s="15"/>
      <c r="J14" s="15"/>
      <c r="L14" s="7"/>
      <c r="M14" s="7"/>
    </row>
    <row r="15" spans="1:10" ht="25.5">
      <c r="A15" s="2"/>
      <c r="B15" s="2"/>
      <c r="C15" s="3" t="s">
        <v>21</v>
      </c>
      <c r="D15" s="1">
        <v>1</v>
      </c>
      <c r="E15" s="1">
        <v>2</v>
      </c>
      <c r="F15" s="1">
        <v>2</v>
      </c>
      <c r="G15" s="9">
        <f t="shared" si="0"/>
        <v>55.55555555555556</v>
      </c>
      <c r="H15" s="2"/>
      <c r="I15" s="15"/>
      <c r="J15" s="15"/>
    </row>
    <row r="16" spans="1:10" ht="25.5">
      <c r="A16" s="2"/>
      <c r="B16" s="2"/>
      <c r="C16" s="3" t="s">
        <v>22</v>
      </c>
      <c r="D16" s="1">
        <v>2</v>
      </c>
      <c r="E16" s="1">
        <v>2</v>
      </c>
      <c r="F16" s="1">
        <v>2</v>
      </c>
      <c r="G16" s="9">
        <f t="shared" si="0"/>
        <v>66.66666666666666</v>
      </c>
      <c r="H16" s="2"/>
      <c r="I16" s="15"/>
      <c r="J16" s="15"/>
    </row>
    <row r="17" spans="1:10" ht="25.5">
      <c r="A17" s="2"/>
      <c r="B17" s="2"/>
      <c r="C17" s="3" t="s">
        <v>23</v>
      </c>
      <c r="D17" s="1">
        <v>1</v>
      </c>
      <c r="E17" s="1">
        <v>2</v>
      </c>
      <c r="F17" s="1">
        <v>2</v>
      </c>
      <c r="G17" s="9">
        <f t="shared" si="0"/>
        <v>55.55555555555556</v>
      </c>
      <c r="H17" s="2"/>
      <c r="I17" s="15"/>
      <c r="J17" s="15"/>
    </row>
    <row r="18" spans="1:10" ht="38.25">
      <c r="A18" s="2"/>
      <c r="B18" s="2"/>
      <c r="C18" s="3" t="s">
        <v>29</v>
      </c>
      <c r="D18" s="1">
        <v>2</v>
      </c>
      <c r="E18" s="1">
        <v>2</v>
      </c>
      <c r="F18" s="1">
        <v>2</v>
      </c>
      <c r="G18" s="9">
        <f t="shared" si="0"/>
        <v>66.66666666666666</v>
      </c>
      <c r="H18" s="2"/>
      <c r="I18" s="15"/>
      <c r="J18" s="15"/>
    </row>
    <row r="19" spans="1:10" ht="23.25" customHeight="1">
      <c r="A19" s="2"/>
      <c r="B19" s="2"/>
      <c r="C19" s="4" t="s">
        <v>24</v>
      </c>
      <c r="D19" s="1">
        <v>2</v>
      </c>
      <c r="E19" s="1">
        <v>2</v>
      </c>
      <c r="F19" s="1">
        <v>2</v>
      </c>
      <c r="G19" s="9">
        <f t="shared" si="0"/>
        <v>66.66666666666666</v>
      </c>
      <c r="H19" s="5"/>
      <c r="I19" s="17"/>
      <c r="J19" s="17"/>
    </row>
    <row r="20" spans="1:10" ht="38.25">
      <c r="A20" s="2"/>
      <c r="B20" s="2"/>
      <c r="C20" s="3" t="s">
        <v>25</v>
      </c>
      <c r="D20" s="1">
        <v>1</v>
      </c>
      <c r="E20" s="1">
        <v>2</v>
      </c>
      <c r="F20" s="1">
        <v>2</v>
      </c>
      <c r="G20" s="9">
        <f t="shared" si="0"/>
        <v>55.55555555555556</v>
      </c>
      <c r="H20" s="2"/>
      <c r="I20" s="15"/>
      <c r="J20" s="15"/>
    </row>
    <row r="21" spans="1:10" ht="25.5">
      <c r="A21" s="2"/>
      <c r="B21" s="2"/>
      <c r="C21" s="3" t="s">
        <v>26</v>
      </c>
      <c r="D21" s="1">
        <v>2</v>
      </c>
      <c r="E21" s="1">
        <v>2</v>
      </c>
      <c r="F21" s="1">
        <v>2</v>
      </c>
      <c r="G21" s="9">
        <f t="shared" si="0"/>
        <v>66.66666666666666</v>
      </c>
      <c r="H21" s="2"/>
      <c r="I21" s="15"/>
      <c r="J21" s="15"/>
    </row>
    <row r="22" spans="1:10" ht="22.5" customHeight="1">
      <c r="A22" s="2"/>
      <c r="B22" s="2"/>
      <c r="C22" s="4" t="s">
        <v>27</v>
      </c>
      <c r="D22" s="1">
        <v>2</v>
      </c>
      <c r="E22" s="1">
        <v>2</v>
      </c>
      <c r="F22" s="1">
        <v>2</v>
      </c>
      <c r="G22" s="9">
        <f t="shared" si="0"/>
        <v>66.66666666666666</v>
      </c>
      <c r="H22" s="2"/>
      <c r="I22" s="15"/>
      <c r="J22" s="15"/>
    </row>
    <row r="23" spans="1:10" ht="25.5" customHeight="1" thickBot="1">
      <c r="A23" s="30"/>
      <c r="B23" s="31" t="s">
        <v>30</v>
      </c>
      <c r="C23" s="32" t="s">
        <v>31</v>
      </c>
      <c r="D23" s="31">
        <v>2</v>
      </c>
      <c r="E23" s="31">
        <v>2</v>
      </c>
      <c r="F23" s="31">
        <v>2</v>
      </c>
      <c r="G23" s="33">
        <f t="shared" si="0"/>
        <v>66.66666666666666</v>
      </c>
      <c r="H23" s="34">
        <f>G23</f>
        <v>66.66666666666666</v>
      </c>
      <c r="I23" s="35"/>
      <c r="J23" s="35"/>
    </row>
    <row r="24" spans="1:10" ht="25.5">
      <c r="A24" s="22">
        <v>2</v>
      </c>
      <c r="B24" s="42" t="s">
        <v>102</v>
      </c>
      <c r="C24" s="23" t="s">
        <v>32</v>
      </c>
      <c r="D24" s="22">
        <v>2</v>
      </c>
      <c r="E24" s="22">
        <v>2</v>
      </c>
      <c r="F24" s="22">
        <v>2</v>
      </c>
      <c r="G24" s="24">
        <f t="shared" si="0"/>
        <v>66.66666666666666</v>
      </c>
      <c r="H24" s="25">
        <f>SUM(G24:G36)/13</f>
        <v>60.68376068376067</v>
      </c>
      <c r="I24" s="26">
        <f>SUM(H24:H39)/3</f>
        <v>60.96866096866096</v>
      </c>
      <c r="J24" s="26"/>
    </row>
    <row r="25" spans="1:10" ht="25.5">
      <c r="A25" s="2"/>
      <c r="B25" s="2"/>
      <c r="C25" s="6" t="s">
        <v>33</v>
      </c>
      <c r="D25" s="1">
        <v>2</v>
      </c>
      <c r="E25" s="1">
        <v>2</v>
      </c>
      <c r="F25" s="1">
        <v>2</v>
      </c>
      <c r="G25" s="9">
        <f t="shared" si="0"/>
        <v>66.66666666666666</v>
      </c>
      <c r="H25" s="5"/>
      <c r="I25" s="17"/>
      <c r="J25" s="17"/>
    </row>
    <row r="26" spans="1:10" ht="25.5">
      <c r="A26" s="2"/>
      <c r="B26" s="2"/>
      <c r="C26" s="6" t="s">
        <v>34</v>
      </c>
      <c r="D26" s="1">
        <v>2</v>
      </c>
      <c r="E26" s="1">
        <v>2</v>
      </c>
      <c r="F26" s="1">
        <v>1</v>
      </c>
      <c r="G26" s="9">
        <f t="shared" si="0"/>
        <v>55.55555555555556</v>
      </c>
      <c r="H26" s="5"/>
      <c r="I26" s="17"/>
      <c r="J26" s="17"/>
    </row>
    <row r="27" spans="1:10" ht="25.5">
      <c r="A27" s="2"/>
      <c r="B27" s="2"/>
      <c r="C27" s="6" t="s">
        <v>35</v>
      </c>
      <c r="D27" s="1">
        <v>1</v>
      </c>
      <c r="E27" s="1">
        <v>2</v>
      </c>
      <c r="F27" s="1">
        <v>1</v>
      </c>
      <c r="G27" s="9">
        <f t="shared" si="0"/>
        <v>44.44444444444444</v>
      </c>
      <c r="H27" s="5"/>
      <c r="I27" s="17"/>
      <c r="J27" s="17"/>
    </row>
    <row r="28" spans="1:10" ht="25.5">
      <c r="A28" s="2"/>
      <c r="B28" s="2"/>
      <c r="C28" s="6" t="s">
        <v>36</v>
      </c>
      <c r="D28" s="1">
        <v>1</v>
      </c>
      <c r="E28" s="1">
        <v>2</v>
      </c>
      <c r="F28" s="1">
        <v>1</v>
      </c>
      <c r="G28" s="9">
        <f t="shared" si="0"/>
        <v>44.44444444444444</v>
      </c>
      <c r="H28" s="5"/>
      <c r="I28" s="17"/>
      <c r="J28" s="17"/>
    </row>
    <row r="29" spans="1:10" ht="25.5">
      <c r="A29" s="2"/>
      <c r="B29" s="2"/>
      <c r="C29" s="6" t="s">
        <v>37</v>
      </c>
      <c r="D29" s="1">
        <v>2</v>
      </c>
      <c r="E29" s="1">
        <v>2</v>
      </c>
      <c r="F29" s="1">
        <v>2</v>
      </c>
      <c r="G29" s="9">
        <f t="shared" si="0"/>
        <v>66.66666666666666</v>
      </c>
      <c r="H29" s="5"/>
      <c r="I29" s="17"/>
      <c r="J29" s="17"/>
    </row>
    <row r="30" spans="1:10" ht="25.5">
      <c r="A30" s="2"/>
      <c r="B30" s="2"/>
      <c r="C30" s="6" t="s">
        <v>38</v>
      </c>
      <c r="D30" s="1">
        <v>1</v>
      </c>
      <c r="E30" s="1">
        <v>2</v>
      </c>
      <c r="F30" s="1">
        <v>2</v>
      </c>
      <c r="G30" s="9">
        <f t="shared" si="0"/>
        <v>55.55555555555556</v>
      </c>
      <c r="H30" s="5"/>
      <c r="I30" s="17"/>
      <c r="J30" s="17"/>
    </row>
    <row r="31" spans="1:10" ht="25.5">
      <c r="A31" s="2"/>
      <c r="B31" s="2"/>
      <c r="C31" s="6" t="s">
        <v>39</v>
      </c>
      <c r="D31" s="1">
        <v>1</v>
      </c>
      <c r="E31" s="1">
        <v>2</v>
      </c>
      <c r="F31" s="1">
        <v>2</v>
      </c>
      <c r="G31" s="9">
        <f t="shared" si="0"/>
        <v>55.55555555555556</v>
      </c>
      <c r="H31" s="5"/>
      <c r="I31" s="17"/>
      <c r="J31" s="17"/>
    </row>
    <row r="32" spans="1:10" ht="25.5">
      <c r="A32" s="2"/>
      <c r="B32" s="2"/>
      <c r="C32" s="6" t="s">
        <v>40</v>
      </c>
      <c r="D32" s="1">
        <v>2</v>
      </c>
      <c r="E32" s="1">
        <v>2</v>
      </c>
      <c r="F32" s="1">
        <v>2</v>
      </c>
      <c r="G32" s="9">
        <f t="shared" si="0"/>
        <v>66.66666666666666</v>
      </c>
      <c r="H32" s="5"/>
      <c r="I32" s="17"/>
      <c r="J32" s="17"/>
    </row>
    <row r="33" spans="1:10" ht="25.5">
      <c r="A33" s="2"/>
      <c r="B33" s="2"/>
      <c r="C33" s="6" t="s">
        <v>41</v>
      </c>
      <c r="D33" s="1">
        <v>2</v>
      </c>
      <c r="E33" s="1">
        <v>2</v>
      </c>
      <c r="F33" s="1">
        <v>2</v>
      </c>
      <c r="G33" s="9">
        <f t="shared" si="0"/>
        <v>66.66666666666666</v>
      </c>
      <c r="H33" s="5"/>
      <c r="I33" s="17"/>
      <c r="J33" s="17"/>
    </row>
    <row r="34" spans="1:10" ht="25.5">
      <c r="A34" s="2"/>
      <c r="B34" s="2"/>
      <c r="C34" s="6" t="s">
        <v>42</v>
      </c>
      <c r="D34" s="1">
        <v>2</v>
      </c>
      <c r="E34" s="1">
        <v>2</v>
      </c>
      <c r="F34" s="1">
        <v>2</v>
      </c>
      <c r="G34" s="9">
        <f t="shared" si="0"/>
        <v>66.66666666666666</v>
      </c>
      <c r="H34" s="5"/>
      <c r="I34" s="17"/>
      <c r="J34" s="17"/>
    </row>
    <row r="35" spans="1:10" ht="25.5">
      <c r="A35" s="2"/>
      <c r="B35" s="2"/>
      <c r="C35" s="6" t="s">
        <v>43</v>
      </c>
      <c r="D35" s="1">
        <v>2</v>
      </c>
      <c r="E35" s="1">
        <v>2</v>
      </c>
      <c r="F35" s="1">
        <v>2</v>
      </c>
      <c r="G35" s="9">
        <f t="shared" si="0"/>
        <v>66.66666666666666</v>
      </c>
      <c r="H35" s="5"/>
      <c r="I35" s="17"/>
      <c r="J35" s="17"/>
    </row>
    <row r="36" spans="1:10" ht="25.5">
      <c r="A36" s="2"/>
      <c r="B36" s="2"/>
      <c r="C36" s="6" t="s">
        <v>44</v>
      </c>
      <c r="D36" s="1">
        <v>2</v>
      </c>
      <c r="E36" s="1">
        <v>2</v>
      </c>
      <c r="F36" s="1">
        <v>2</v>
      </c>
      <c r="G36" s="9">
        <f t="shared" si="0"/>
        <v>66.66666666666666</v>
      </c>
      <c r="H36" s="5"/>
      <c r="I36" s="17"/>
      <c r="J36" s="17"/>
    </row>
    <row r="37" spans="1:10" ht="25.5">
      <c r="A37" s="2"/>
      <c r="B37" s="43" t="s">
        <v>103</v>
      </c>
      <c r="C37" s="6" t="s">
        <v>45</v>
      </c>
      <c r="D37" s="1">
        <v>2</v>
      </c>
      <c r="E37" s="1">
        <v>2</v>
      </c>
      <c r="F37" s="1">
        <v>2</v>
      </c>
      <c r="G37" s="9">
        <f t="shared" si="0"/>
        <v>66.66666666666666</v>
      </c>
      <c r="H37" s="10">
        <f>SUM(G37:G38)/2</f>
        <v>61.11111111111111</v>
      </c>
      <c r="I37" s="17"/>
      <c r="J37" s="17"/>
    </row>
    <row r="38" spans="1:10" ht="40.5" customHeight="1">
      <c r="A38" s="2"/>
      <c r="B38" s="2"/>
      <c r="C38" s="6" t="s">
        <v>46</v>
      </c>
      <c r="D38" s="1">
        <v>1</v>
      </c>
      <c r="E38" s="1">
        <v>2</v>
      </c>
      <c r="F38" s="1">
        <v>2</v>
      </c>
      <c r="G38" s="9">
        <f t="shared" si="0"/>
        <v>55.55555555555556</v>
      </c>
      <c r="H38" s="1"/>
      <c r="I38" s="17"/>
      <c r="J38" s="17"/>
    </row>
    <row r="39" spans="1:10" ht="25.5">
      <c r="A39" s="2"/>
      <c r="B39" s="43" t="s">
        <v>104</v>
      </c>
      <c r="C39" s="6" t="s">
        <v>47</v>
      </c>
      <c r="D39" s="1">
        <v>2</v>
      </c>
      <c r="E39" s="1">
        <v>2</v>
      </c>
      <c r="F39" s="1">
        <v>2</v>
      </c>
      <c r="G39" s="9">
        <f t="shared" si="0"/>
        <v>66.66666666666666</v>
      </c>
      <c r="H39" s="10">
        <f>SUM(G39:G40)/2</f>
        <v>61.11111111111111</v>
      </c>
      <c r="I39" s="17"/>
      <c r="J39" s="17"/>
    </row>
    <row r="40" spans="1:10" ht="26.25" thickBot="1">
      <c r="A40" s="30"/>
      <c r="B40" s="30"/>
      <c r="C40" s="36" t="s">
        <v>48</v>
      </c>
      <c r="D40" s="31">
        <v>1</v>
      </c>
      <c r="E40" s="31">
        <v>2</v>
      </c>
      <c r="F40" s="31">
        <v>2</v>
      </c>
      <c r="G40" s="33">
        <f t="shared" si="0"/>
        <v>55.55555555555556</v>
      </c>
      <c r="H40" s="34"/>
      <c r="I40" s="35"/>
      <c r="J40" s="35"/>
    </row>
    <row r="41" spans="1:10" ht="51.75" customHeight="1">
      <c r="A41" s="22">
        <v>3</v>
      </c>
      <c r="B41" s="42" t="s">
        <v>105</v>
      </c>
      <c r="C41" s="23" t="s">
        <v>53</v>
      </c>
      <c r="D41" s="22">
        <v>3</v>
      </c>
      <c r="E41" s="22">
        <v>2</v>
      </c>
      <c r="F41" s="22">
        <v>2</v>
      </c>
      <c r="G41" s="24">
        <f t="shared" si="0"/>
        <v>77.77777777777779</v>
      </c>
      <c r="H41" s="25">
        <f>SUM(G41:G42)/2</f>
        <v>72.22222222222223</v>
      </c>
      <c r="I41" s="26">
        <f>SUM(H41:H48)/4</f>
        <v>67.5925925925926</v>
      </c>
      <c r="J41" s="26"/>
    </row>
    <row r="42" spans="1:10" ht="25.5">
      <c r="A42" s="2"/>
      <c r="B42" s="2"/>
      <c r="C42" s="6" t="s">
        <v>54</v>
      </c>
      <c r="D42" s="1">
        <v>2</v>
      </c>
      <c r="E42" s="1">
        <v>2</v>
      </c>
      <c r="F42" s="1">
        <v>2</v>
      </c>
      <c r="G42" s="9">
        <f t="shared" si="0"/>
        <v>66.66666666666666</v>
      </c>
      <c r="H42" s="5"/>
      <c r="I42" s="17"/>
      <c r="J42" s="17"/>
    </row>
    <row r="43" spans="1:10" ht="25.5">
      <c r="A43" s="2"/>
      <c r="B43" s="43" t="s">
        <v>106</v>
      </c>
      <c r="C43" s="6" t="s">
        <v>55</v>
      </c>
      <c r="D43" s="1">
        <v>2</v>
      </c>
      <c r="E43" s="1">
        <v>2</v>
      </c>
      <c r="F43" s="1">
        <v>2</v>
      </c>
      <c r="G43" s="9">
        <f t="shared" si="0"/>
        <v>66.66666666666666</v>
      </c>
      <c r="H43" s="10">
        <f>SUM(G43:G45)/3</f>
        <v>70.37037037037037</v>
      </c>
      <c r="I43" s="17"/>
      <c r="J43" s="17"/>
    </row>
    <row r="44" spans="1:10" ht="25.5">
      <c r="A44" s="2"/>
      <c r="B44" s="2"/>
      <c r="C44" s="6" t="s">
        <v>56</v>
      </c>
      <c r="D44" s="1">
        <v>3</v>
      </c>
      <c r="E44" s="1">
        <v>1</v>
      </c>
      <c r="F44" s="1">
        <v>2</v>
      </c>
      <c r="G44" s="9">
        <f t="shared" si="0"/>
        <v>66.66666666666666</v>
      </c>
      <c r="H44" s="5"/>
      <c r="I44" s="17"/>
      <c r="J44" s="17"/>
    </row>
    <row r="45" spans="1:10" ht="25.5">
      <c r="A45" s="2"/>
      <c r="B45" s="2"/>
      <c r="C45" s="6" t="s">
        <v>57</v>
      </c>
      <c r="D45" s="1">
        <v>2</v>
      </c>
      <c r="E45" s="1">
        <v>3</v>
      </c>
      <c r="F45" s="1">
        <v>2</v>
      </c>
      <c r="G45" s="9">
        <f t="shared" si="0"/>
        <v>77.77777777777779</v>
      </c>
      <c r="H45" s="5"/>
      <c r="I45" s="17"/>
      <c r="J45" s="17"/>
    </row>
    <row r="46" spans="1:10" ht="38.25">
      <c r="A46" s="2"/>
      <c r="B46" s="43" t="s">
        <v>107</v>
      </c>
      <c r="C46" s="6" t="s">
        <v>65</v>
      </c>
      <c r="D46" s="1">
        <v>2</v>
      </c>
      <c r="E46" s="1">
        <v>2</v>
      </c>
      <c r="F46" s="1">
        <v>2</v>
      </c>
      <c r="G46" s="9">
        <f t="shared" si="0"/>
        <v>66.66666666666666</v>
      </c>
      <c r="H46" s="10">
        <f>SUM(G46:G47)/2</f>
        <v>61.11111111111111</v>
      </c>
      <c r="I46" s="17"/>
      <c r="J46" s="17"/>
    </row>
    <row r="47" spans="1:10" ht="25.5">
      <c r="A47" s="2"/>
      <c r="B47" s="2"/>
      <c r="C47" s="6" t="s">
        <v>58</v>
      </c>
      <c r="D47" s="1">
        <v>2</v>
      </c>
      <c r="E47" s="1">
        <v>1</v>
      </c>
      <c r="F47" s="1">
        <v>2</v>
      </c>
      <c r="G47" s="9">
        <f t="shared" si="0"/>
        <v>55.55555555555556</v>
      </c>
      <c r="H47" s="1"/>
      <c r="I47" s="17"/>
      <c r="J47" s="17"/>
    </row>
    <row r="48" spans="1:10" ht="24" customHeight="1">
      <c r="A48" s="2"/>
      <c r="B48" s="43" t="s">
        <v>108</v>
      </c>
      <c r="C48" s="6" t="s">
        <v>59</v>
      </c>
      <c r="D48" s="1">
        <v>2</v>
      </c>
      <c r="E48" s="1">
        <v>2</v>
      </c>
      <c r="F48" s="1">
        <v>2</v>
      </c>
      <c r="G48" s="9">
        <f t="shared" si="0"/>
        <v>66.66666666666666</v>
      </c>
      <c r="H48" s="9">
        <f>SUM(G48:G53)/6</f>
        <v>66.66666666666664</v>
      </c>
      <c r="I48" s="17"/>
      <c r="J48" s="17"/>
    </row>
    <row r="49" spans="1:10" ht="24" customHeight="1">
      <c r="A49" s="2"/>
      <c r="B49" s="2"/>
      <c r="C49" s="6" t="s">
        <v>60</v>
      </c>
      <c r="D49" s="1">
        <v>2</v>
      </c>
      <c r="E49" s="1">
        <v>2</v>
      </c>
      <c r="F49" s="1">
        <v>2</v>
      </c>
      <c r="G49" s="9">
        <f t="shared" si="0"/>
        <v>66.66666666666666</v>
      </c>
      <c r="H49" s="1"/>
      <c r="I49" s="17"/>
      <c r="J49" s="17"/>
    </row>
    <row r="50" spans="1:10" ht="24" customHeight="1">
      <c r="A50" s="2"/>
      <c r="B50" s="2"/>
      <c r="C50" s="6" t="s">
        <v>61</v>
      </c>
      <c r="D50" s="1">
        <v>2</v>
      </c>
      <c r="E50" s="1">
        <v>2</v>
      </c>
      <c r="F50" s="1">
        <v>2</v>
      </c>
      <c r="G50" s="9">
        <f t="shared" si="0"/>
        <v>66.66666666666666</v>
      </c>
      <c r="H50" s="1"/>
      <c r="I50" s="17"/>
      <c r="J50" s="17"/>
    </row>
    <row r="51" spans="1:10" ht="24" customHeight="1">
      <c r="A51" s="2"/>
      <c r="B51" s="2"/>
      <c r="C51" s="6" t="s">
        <v>62</v>
      </c>
      <c r="D51" s="1">
        <v>2</v>
      </c>
      <c r="E51" s="1">
        <v>2</v>
      </c>
      <c r="F51" s="1">
        <v>2</v>
      </c>
      <c r="G51" s="9">
        <f t="shared" si="0"/>
        <v>66.66666666666666</v>
      </c>
      <c r="H51" s="1"/>
      <c r="I51" s="17"/>
      <c r="J51" s="17"/>
    </row>
    <row r="52" spans="1:10" ht="24" customHeight="1">
      <c r="A52" s="2"/>
      <c r="B52" s="2"/>
      <c r="C52" s="6" t="s">
        <v>63</v>
      </c>
      <c r="D52" s="1">
        <v>2</v>
      </c>
      <c r="E52" s="1">
        <v>2</v>
      </c>
      <c r="F52" s="1">
        <v>2</v>
      </c>
      <c r="G52" s="9">
        <f t="shared" si="0"/>
        <v>66.66666666666666</v>
      </c>
      <c r="H52" s="1"/>
      <c r="I52" s="17"/>
      <c r="J52" s="17"/>
    </row>
    <row r="53" spans="1:10" ht="24" customHeight="1" thickBot="1">
      <c r="A53" s="18"/>
      <c r="B53" s="18"/>
      <c r="C53" s="27" t="s">
        <v>64</v>
      </c>
      <c r="D53" s="19">
        <v>2</v>
      </c>
      <c r="E53" s="19">
        <v>2</v>
      </c>
      <c r="F53" s="19">
        <v>2</v>
      </c>
      <c r="G53" s="20">
        <f t="shared" si="0"/>
        <v>66.66666666666666</v>
      </c>
      <c r="H53" s="19"/>
      <c r="I53" s="21"/>
      <c r="J53" s="21"/>
    </row>
    <row r="54" spans="1:10" ht="25.5">
      <c r="A54" s="22">
        <v>4</v>
      </c>
      <c r="B54" s="42" t="s">
        <v>109</v>
      </c>
      <c r="C54" s="28" t="s">
        <v>66</v>
      </c>
      <c r="D54" s="22">
        <v>2</v>
      </c>
      <c r="E54" s="22">
        <v>3</v>
      </c>
      <c r="F54" s="22">
        <v>2</v>
      </c>
      <c r="G54" s="24">
        <f t="shared" si="0"/>
        <v>77.77777777777779</v>
      </c>
      <c r="H54" s="25">
        <f>SUM(G54:G58)/5</f>
        <v>64.44444444444444</v>
      </c>
      <c r="I54" s="25">
        <f>SUM(H54:H76)/4</f>
        <v>65.24691358024691</v>
      </c>
      <c r="J54" s="29"/>
    </row>
    <row r="55" spans="1:10" ht="25.5">
      <c r="A55" s="2"/>
      <c r="B55" s="2"/>
      <c r="C55" s="12" t="s">
        <v>67</v>
      </c>
      <c r="D55" s="1">
        <v>1</v>
      </c>
      <c r="E55" s="1">
        <v>3</v>
      </c>
      <c r="F55" s="1">
        <v>1</v>
      </c>
      <c r="G55" s="9">
        <f t="shared" si="0"/>
        <v>55.55555555555556</v>
      </c>
      <c r="H55" s="11"/>
      <c r="I55" s="15"/>
      <c r="J55" s="15"/>
    </row>
    <row r="56" spans="1:10" ht="24" customHeight="1">
      <c r="A56" s="2"/>
      <c r="B56" s="2"/>
      <c r="C56" s="6" t="s">
        <v>68</v>
      </c>
      <c r="D56" s="1">
        <v>1</v>
      </c>
      <c r="E56" s="13">
        <v>3</v>
      </c>
      <c r="F56" s="1">
        <v>1</v>
      </c>
      <c r="G56" s="9">
        <f t="shared" si="0"/>
        <v>55.55555555555556</v>
      </c>
      <c r="H56" s="11"/>
      <c r="I56" s="15"/>
      <c r="J56" s="15"/>
    </row>
    <row r="57" spans="1:10" ht="25.5">
      <c r="A57" s="2"/>
      <c r="B57" s="2"/>
      <c r="C57" s="6" t="s">
        <v>69</v>
      </c>
      <c r="D57" s="1">
        <v>2</v>
      </c>
      <c r="E57" s="13">
        <v>2</v>
      </c>
      <c r="F57" s="1">
        <v>2</v>
      </c>
      <c r="G57" s="9">
        <f t="shared" si="0"/>
        <v>66.66666666666666</v>
      </c>
      <c r="H57" s="11"/>
      <c r="I57" s="15"/>
      <c r="J57" s="15"/>
    </row>
    <row r="58" spans="1:10" ht="24.75" customHeight="1">
      <c r="A58" s="2"/>
      <c r="B58" s="2"/>
      <c r="C58" s="6" t="s">
        <v>70</v>
      </c>
      <c r="D58" s="1">
        <v>2</v>
      </c>
      <c r="E58" s="1">
        <v>2</v>
      </c>
      <c r="F58" s="1">
        <v>2</v>
      </c>
      <c r="G58" s="9">
        <f t="shared" si="0"/>
        <v>66.66666666666666</v>
      </c>
      <c r="H58" s="11"/>
      <c r="I58" s="15"/>
      <c r="J58" s="15"/>
    </row>
    <row r="59" spans="1:10" ht="25.5">
      <c r="A59" s="2"/>
      <c r="B59" s="43" t="s">
        <v>110</v>
      </c>
      <c r="C59" s="12" t="s">
        <v>71</v>
      </c>
      <c r="D59" s="13">
        <v>1</v>
      </c>
      <c r="E59" s="13">
        <v>2</v>
      </c>
      <c r="F59" s="13">
        <v>1</v>
      </c>
      <c r="G59" s="9">
        <f t="shared" si="0"/>
        <v>44.44444444444444</v>
      </c>
      <c r="H59" s="14">
        <f>SUM(G59:G63)/5</f>
        <v>64.44444444444444</v>
      </c>
      <c r="I59" s="15"/>
      <c r="J59" s="15"/>
    </row>
    <row r="60" spans="1:10" ht="25.5">
      <c r="A60" s="2"/>
      <c r="B60" s="2"/>
      <c r="C60" s="12" t="s">
        <v>72</v>
      </c>
      <c r="D60" s="13">
        <v>2</v>
      </c>
      <c r="E60" s="13">
        <v>2</v>
      </c>
      <c r="F60" s="13">
        <v>2</v>
      </c>
      <c r="G60" s="9">
        <f t="shared" si="0"/>
        <v>66.66666666666666</v>
      </c>
      <c r="H60" s="11"/>
      <c r="I60" s="15"/>
      <c r="J60" s="15"/>
    </row>
    <row r="61" spans="1:10" ht="24" customHeight="1">
      <c r="A61" s="2"/>
      <c r="B61" s="2"/>
      <c r="C61" s="6" t="s">
        <v>73</v>
      </c>
      <c r="D61" s="13">
        <v>2</v>
      </c>
      <c r="E61" s="13">
        <v>2</v>
      </c>
      <c r="F61" s="13">
        <v>2</v>
      </c>
      <c r="G61" s="9">
        <f t="shared" si="0"/>
        <v>66.66666666666666</v>
      </c>
      <c r="H61" s="11"/>
      <c r="I61" s="15"/>
      <c r="J61" s="15"/>
    </row>
    <row r="62" spans="1:10" ht="25.5">
      <c r="A62" s="2"/>
      <c r="B62" s="2"/>
      <c r="C62" s="12" t="s">
        <v>74</v>
      </c>
      <c r="D62" s="13">
        <v>2</v>
      </c>
      <c r="E62" s="13">
        <v>2</v>
      </c>
      <c r="F62" s="13">
        <v>2</v>
      </c>
      <c r="G62" s="9">
        <f t="shared" si="0"/>
        <v>66.66666666666666</v>
      </c>
      <c r="H62" s="11"/>
      <c r="I62" s="15"/>
      <c r="J62" s="15"/>
    </row>
    <row r="63" spans="1:10" ht="63.75">
      <c r="A63" s="2"/>
      <c r="B63" s="2"/>
      <c r="C63" s="12" t="s">
        <v>75</v>
      </c>
      <c r="D63" s="13">
        <v>2</v>
      </c>
      <c r="E63" s="13">
        <v>3</v>
      </c>
      <c r="F63" s="13">
        <v>2</v>
      </c>
      <c r="G63" s="9">
        <f t="shared" si="0"/>
        <v>77.77777777777779</v>
      </c>
      <c r="H63" s="11"/>
      <c r="I63" s="15"/>
      <c r="J63" s="15"/>
    </row>
    <row r="64" spans="1:10" ht="25.5">
      <c r="A64" s="2"/>
      <c r="B64" s="43" t="s">
        <v>111</v>
      </c>
      <c r="C64" s="4" t="s">
        <v>76</v>
      </c>
      <c r="D64" s="13">
        <v>3</v>
      </c>
      <c r="E64" s="13">
        <v>2</v>
      </c>
      <c r="F64" s="13">
        <v>2</v>
      </c>
      <c r="G64" s="16">
        <f t="shared" si="0"/>
        <v>77.77777777777779</v>
      </c>
      <c r="H64" s="16">
        <f>SUM(G64:G72)/9</f>
        <v>65.43209876543209</v>
      </c>
      <c r="I64" s="15"/>
      <c r="J64" s="15"/>
    </row>
    <row r="65" spans="1:10" ht="25.5">
      <c r="A65" s="2"/>
      <c r="B65" s="2"/>
      <c r="C65" s="6" t="s">
        <v>77</v>
      </c>
      <c r="D65" s="13">
        <v>2</v>
      </c>
      <c r="E65" s="13">
        <v>2</v>
      </c>
      <c r="F65" s="13">
        <v>2</v>
      </c>
      <c r="G65" s="16">
        <f t="shared" si="0"/>
        <v>66.66666666666666</v>
      </c>
      <c r="H65" s="16"/>
      <c r="I65" s="15"/>
      <c r="J65" s="15"/>
    </row>
    <row r="66" spans="1:10" ht="25.5">
      <c r="A66" s="2"/>
      <c r="B66" s="2"/>
      <c r="C66" s="4" t="s">
        <v>78</v>
      </c>
      <c r="D66" s="13">
        <v>2</v>
      </c>
      <c r="E66" s="13">
        <v>2</v>
      </c>
      <c r="F66" s="13">
        <v>2</v>
      </c>
      <c r="G66" s="16">
        <f t="shared" si="0"/>
        <v>66.66666666666666</v>
      </c>
      <c r="H66" s="16"/>
      <c r="I66" s="15"/>
      <c r="J66" s="15"/>
    </row>
    <row r="67" spans="1:10" ht="25.5">
      <c r="A67" s="2"/>
      <c r="B67" s="2"/>
      <c r="C67" s="4" t="s">
        <v>79</v>
      </c>
      <c r="D67" s="13">
        <v>3</v>
      </c>
      <c r="E67" s="13">
        <v>2</v>
      </c>
      <c r="F67" s="13">
        <v>2</v>
      </c>
      <c r="G67" s="16">
        <f t="shared" si="0"/>
        <v>77.77777777777779</v>
      </c>
      <c r="H67" s="16"/>
      <c r="I67" s="15"/>
      <c r="J67" s="15"/>
    </row>
    <row r="68" spans="1:10" ht="25.5">
      <c r="A68" s="2"/>
      <c r="B68" s="2"/>
      <c r="C68" s="4" t="s">
        <v>80</v>
      </c>
      <c r="D68" s="13">
        <v>2</v>
      </c>
      <c r="E68" s="13">
        <v>2</v>
      </c>
      <c r="F68" s="13">
        <v>2</v>
      </c>
      <c r="G68" s="16">
        <f t="shared" si="0"/>
        <v>66.66666666666666</v>
      </c>
      <c r="H68" s="16"/>
      <c r="I68" s="15"/>
      <c r="J68" s="15"/>
    </row>
    <row r="69" spans="1:10" ht="25.5">
      <c r="A69" s="2"/>
      <c r="B69" s="2"/>
      <c r="C69" s="4" t="s">
        <v>81</v>
      </c>
      <c r="D69" s="13">
        <v>2</v>
      </c>
      <c r="E69" s="13">
        <v>2</v>
      </c>
      <c r="F69" s="13">
        <v>2</v>
      </c>
      <c r="G69" s="16">
        <f t="shared" si="0"/>
        <v>66.66666666666666</v>
      </c>
      <c r="H69" s="16"/>
      <c r="I69" s="15"/>
      <c r="J69" s="15"/>
    </row>
    <row r="70" spans="1:10" ht="25.5" customHeight="1">
      <c r="A70" s="2"/>
      <c r="B70" s="2"/>
      <c r="C70" s="4" t="s">
        <v>82</v>
      </c>
      <c r="D70" s="13">
        <v>1</v>
      </c>
      <c r="E70" s="13">
        <v>1</v>
      </c>
      <c r="F70" s="13">
        <v>2</v>
      </c>
      <c r="G70" s="16">
        <f t="shared" si="0"/>
        <v>44.44444444444444</v>
      </c>
      <c r="H70" s="16"/>
      <c r="I70" s="15"/>
      <c r="J70" s="15"/>
    </row>
    <row r="71" spans="1:10" ht="25.5" customHeight="1">
      <c r="A71" s="2"/>
      <c r="B71" s="2"/>
      <c r="C71" s="4" t="s">
        <v>83</v>
      </c>
      <c r="D71" s="13">
        <v>1</v>
      </c>
      <c r="E71" s="13">
        <v>2</v>
      </c>
      <c r="F71" s="13">
        <v>2</v>
      </c>
      <c r="G71" s="16">
        <f t="shared" si="0"/>
        <v>55.55555555555556</v>
      </c>
      <c r="H71" s="16"/>
      <c r="I71" s="15"/>
      <c r="J71" s="15"/>
    </row>
    <row r="72" spans="1:10" ht="25.5" customHeight="1">
      <c r="A72" s="2"/>
      <c r="B72" s="2"/>
      <c r="C72" s="4" t="s">
        <v>84</v>
      </c>
      <c r="D72" s="13">
        <v>2</v>
      </c>
      <c r="E72" s="13">
        <v>2</v>
      </c>
      <c r="F72" s="13">
        <v>2</v>
      </c>
      <c r="G72" s="16">
        <f t="shared" si="0"/>
        <v>66.66666666666666</v>
      </c>
      <c r="H72" s="16"/>
      <c r="I72" s="15"/>
      <c r="J72" s="15"/>
    </row>
    <row r="73" spans="1:10" ht="25.5">
      <c r="A73" s="2"/>
      <c r="B73" s="43" t="s">
        <v>112</v>
      </c>
      <c r="C73" s="4" t="s">
        <v>85</v>
      </c>
      <c r="D73" s="13">
        <v>2</v>
      </c>
      <c r="E73" s="13">
        <v>2</v>
      </c>
      <c r="F73" s="13">
        <v>2</v>
      </c>
      <c r="G73" s="16">
        <f t="shared" si="0"/>
        <v>66.66666666666666</v>
      </c>
      <c r="H73" s="16">
        <f>SUM(G73:G76)/4</f>
        <v>66.66666666666666</v>
      </c>
      <c r="I73" s="15"/>
      <c r="J73" s="15"/>
    </row>
    <row r="74" spans="1:10" ht="25.5">
      <c r="A74" s="2"/>
      <c r="B74" s="2"/>
      <c r="C74" s="4" t="s">
        <v>86</v>
      </c>
      <c r="D74" s="13">
        <v>2</v>
      </c>
      <c r="E74" s="13">
        <v>2</v>
      </c>
      <c r="F74" s="13">
        <v>2</v>
      </c>
      <c r="G74" s="16">
        <f t="shared" si="0"/>
        <v>66.66666666666666</v>
      </c>
      <c r="H74" s="16"/>
      <c r="I74" s="15"/>
      <c r="J74" s="15"/>
    </row>
    <row r="75" spans="1:10" ht="25.5">
      <c r="A75" s="2"/>
      <c r="B75" s="2"/>
      <c r="C75" s="4" t="s">
        <v>87</v>
      </c>
      <c r="D75" s="13">
        <v>2</v>
      </c>
      <c r="E75" s="13">
        <v>2</v>
      </c>
      <c r="F75" s="13">
        <v>2</v>
      </c>
      <c r="G75" s="16">
        <f t="shared" si="0"/>
        <v>66.66666666666666</v>
      </c>
      <c r="H75" s="13"/>
      <c r="I75" s="15"/>
      <c r="J75" s="15"/>
    </row>
    <row r="76" spans="1:10" ht="25.5">
      <c r="A76" s="2"/>
      <c r="B76" s="2"/>
      <c r="C76" s="4" t="s">
        <v>88</v>
      </c>
      <c r="D76" s="13">
        <v>2</v>
      </c>
      <c r="E76" s="13">
        <v>2</v>
      </c>
      <c r="F76" s="13">
        <v>2</v>
      </c>
      <c r="G76" s="16">
        <f t="shared" si="0"/>
        <v>66.66666666666666</v>
      </c>
      <c r="H76" s="13"/>
      <c r="I76" s="15"/>
      <c r="J76" s="15"/>
    </row>
  </sheetData>
  <sheetProtection/>
  <mergeCells count="6">
    <mergeCell ref="A1:J1"/>
    <mergeCell ref="A8:A9"/>
    <mergeCell ref="B8:B9"/>
    <mergeCell ref="C8:C9"/>
    <mergeCell ref="D8:F8"/>
    <mergeCell ref="G8:J8"/>
  </mergeCells>
  <printOptions horizontalCentered="1"/>
  <pageMargins left="0.7" right="0.7" top="1" bottom="0.7" header="0.5" footer="0.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2010-07-24T14:00:16Z</cp:lastPrinted>
  <dcterms:created xsi:type="dcterms:W3CDTF">2010-06-24T02:05:28Z</dcterms:created>
  <dcterms:modified xsi:type="dcterms:W3CDTF">2010-07-24T14:00:20Z</dcterms:modified>
  <cp:category/>
  <cp:version/>
  <cp:contentType/>
  <cp:contentStatus/>
</cp:coreProperties>
</file>